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activeTab="0"/>
  </bookViews>
  <sheets>
    <sheet name="Tab I-IV" sheetId="1" r:id="rId1"/>
  </sheets>
  <definedNames/>
  <calcPr fullCalcOnLoad="1"/>
</workbook>
</file>

<file path=xl/comments1.xml><?xml version="1.0" encoding="utf-8"?>
<comments xmlns="http://schemas.openxmlformats.org/spreadsheetml/2006/main">
  <authors>
    <author>d</author>
  </authors>
  <commentList>
    <comment ref="G128" authorId="0">
      <text>
        <r>
          <rPr>
            <sz val="8"/>
            <rFont val="Tahoma"/>
            <family val="2"/>
          </rPr>
          <t>в том числе 2083 населенных места и 1341 колодец в песках, у которого при переписи было зарегистрировано население - 112033 человек</t>
        </r>
        <r>
          <rPr>
            <sz val="8"/>
            <rFont val="Tahoma"/>
            <family val="0"/>
          </rPr>
          <t xml:space="preserve">
</t>
        </r>
      </text>
    </comment>
    <comment ref="G129" authorId="0">
      <text>
        <r>
          <rPr>
            <sz val="8"/>
            <rFont val="Tahoma"/>
            <family val="2"/>
          </rPr>
          <t>в том числе 82 колодца в песках, у которых при переписи было зарегистрировано население - 977 человек</t>
        </r>
      </text>
    </comment>
    <comment ref="G130" authorId="0">
      <text>
        <r>
          <rPr>
            <sz val="8"/>
            <rFont val="Tahoma"/>
            <family val="2"/>
          </rPr>
          <t>в том числе 87 колодцев в песках, у которых при переписи было зарегистрировано население - 16743 человека</t>
        </r>
      </text>
    </comment>
    <comment ref="G131" authorId="0">
      <text>
        <r>
          <rPr>
            <sz val="8"/>
            <rFont val="Tahoma"/>
            <family val="2"/>
          </rPr>
          <t>в том числе 987 колодцев в песках, у которых при переписи было зарегистрировано население - 80275 человек</t>
        </r>
      </text>
    </comment>
    <comment ref="G133" authorId="0">
      <text>
        <r>
          <rPr>
            <sz val="8"/>
            <rFont val="Tahoma"/>
            <family val="2"/>
          </rPr>
          <t>в том числе 185 колодцев в песках, у которых при переписи было зарегистрировано население - 14038 человек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<sst xmlns="http://schemas.openxmlformats.org/spreadsheetml/2006/main" count="164" uniqueCount="152">
  <si>
    <t>Название административной единицы</t>
  </si>
  <si>
    <t>А</t>
  </si>
  <si>
    <t>Б. Белорусская ССР</t>
  </si>
  <si>
    <t>В. Украинская ССР</t>
  </si>
  <si>
    <t>I. Полесский подрайон</t>
  </si>
  <si>
    <t>II. Правобережный подрайон</t>
  </si>
  <si>
    <t>III. Левобережный подрайон</t>
  </si>
  <si>
    <t>IV. Степной подрайон</t>
  </si>
  <si>
    <t xml:space="preserve">V. Днепропетровский  подрайон </t>
  </si>
  <si>
    <t>VI. Горнопромышленный подрайон</t>
  </si>
  <si>
    <t>Г. Закавказская СФСР</t>
  </si>
  <si>
    <t>I. Азербайджанская ССР</t>
  </si>
  <si>
    <t>II. ССР Армении</t>
  </si>
  <si>
    <t>III. ССР Грузии</t>
  </si>
  <si>
    <t>Д. Узбекская ССР</t>
  </si>
  <si>
    <t>Е. Туркменская ССР</t>
  </si>
  <si>
    <t xml:space="preserve">       –</t>
  </si>
  <si>
    <t>Николаевский округ</t>
  </si>
  <si>
    <t>Минский округ</t>
  </si>
  <si>
    <t>Бобруйский округ</t>
  </si>
  <si>
    <t>Борисовский округ</t>
  </si>
  <si>
    <t>Витебский округ</t>
  </si>
  <si>
    <t>Гомельский округ</t>
  </si>
  <si>
    <t>Калининский округ</t>
  </si>
  <si>
    <t>Могилевский округ</t>
  </si>
  <si>
    <t>Мозырский округ</t>
  </si>
  <si>
    <t>Оршанский округ</t>
  </si>
  <si>
    <t>Полоцкий округ</t>
  </si>
  <si>
    <t>Речицкий округ</t>
  </si>
  <si>
    <t>Слуцкий округ</t>
  </si>
  <si>
    <t>Волынский округ</t>
  </si>
  <si>
    <t>Глуховский округ</t>
  </si>
  <si>
    <t>Конотопский округ</t>
  </si>
  <si>
    <t>Коростеньский округ</t>
  </si>
  <si>
    <t>Черниговский округ</t>
  </si>
  <si>
    <t>Белоцерковский округ</t>
  </si>
  <si>
    <t>Бердичевский округ</t>
  </si>
  <si>
    <t>Винницкий округ</t>
  </si>
  <si>
    <t>Каменецкий округ</t>
  </si>
  <si>
    <t>Киевский округ</t>
  </si>
  <si>
    <t>Проскуровский округ</t>
  </si>
  <si>
    <t>Тульчинский округ</t>
  </si>
  <si>
    <t>Уманский округ</t>
  </si>
  <si>
    <t>Шевченковский округ</t>
  </si>
  <si>
    <t>Шепетовский округ</t>
  </si>
  <si>
    <t>Изюмский округ</t>
  </si>
  <si>
    <t>Кременчугский округ</t>
  </si>
  <si>
    <t>Купянский округ</t>
  </si>
  <si>
    <t>Лубенский округ</t>
  </si>
  <si>
    <t>Нежинский округ</t>
  </si>
  <si>
    <t>Полтавский округ</t>
  </si>
  <si>
    <t>Прилуцкий округ</t>
  </si>
  <si>
    <t>Роменский округ</t>
  </si>
  <si>
    <t>Сумский округ</t>
  </si>
  <si>
    <t>Харьковский округ</t>
  </si>
  <si>
    <t>Зиновьевский округ</t>
  </si>
  <si>
    <t>Мариупольский округ</t>
  </si>
  <si>
    <t>Мелитопольский округ</t>
  </si>
  <si>
    <t>Одесский округ</t>
  </si>
  <si>
    <t>Первомайский округ</t>
  </si>
  <si>
    <t>Старобельский округ</t>
  </si>
  <si>
    <t>Херсонский округ</t>
  </si>
  <si>
    <t>Молдавская АССР</t>
  </si>
  <si>
    <t>Днепропетровский округ</t>
  </si>
  <si>
    <t>Запорожский округ</t>
  </si>
  <si>
    <t>Криворожский округ</t>
  </si>
  <si>
    <t>Артемовский округ</t>
  </si>
  <si>
    <t>Луганский округ</t>
  </si>
  <si>
    <t>Сталинский округ</t>
  </si>
  <si>
    <t>Бакинский уезд</t>
  </si>
  <si>
    <t>Агдамский уезд</t>
  </si>
  <si>
    <t>Ганджинский уезд</t>
  </si>
  <si>
    <t>Геокчайский уезд</t>
  </si>
  <si>
    <t>Джебраильский уезд</t>
  </si>
  <si>
    <t>Закатальский уезд</t>
  </si>
  <si>
    <t>Казахский уезд</t>
  </si>
  <si>
    <t>Кубинский уезд</t>
  </si>
  <si>
    <t>Курдистанский уезд</t>
  </si>
  <si>
    <t>Ленкоранский уезд</t>
  </si>
  <si>
    <t>Нухинский уезд</t>
  </si>
  <si>
    <t>Сальянский уезд</t>
  </si>
  <si>
    <t>Шемахинский уезд</t>
  </si>
  <si>
    <t>Нахичеванская АССР</t>
  </si>
  <si>
    <t>АО Нагорного Карабаха</t>
  </si>
  <si>
    <t>Эриванский уезд</t>
  </si>
  <si>
    <t>Дарагалязский уезд</t>
  </si>
  <si>
    <t>Дилижанский уезд</t>
  </si>
  <si>
    <t>Зангезурский уезд</t>
  </si>
  <si>
    <t>Ленинаканский уезд</t>
  </si>
  <si>
    <t>Мегринский уезд</t>
  </si>
  <si>
    <t>Нор-Баязетский уезд</t>
  </si>
  <si>
    <t>Памбак-Лорийский уезд</t>
  </si>
  <si>
    <t>Эчмиадзинский уезд</t>
  </si>
  <si>
    <t>Тифлисский уезд</t>
  </si>
  <si>
    <t>Ахалкалакский уезд</t>
  </si>
  <si>
    <t>Ахалцихский уезд</t>
  </si>
  <si>
    <t>Борчалинский уезд</t>
  </si>
  <si>
    <t>Верхне-Сванетский уезд</t>
  </si>
  <si>
    <t>Горийский уезд</t>
  </si>
  <si>
    <t>Душетский уезд</t>
  </si>
  <si>
    <t>Зугдидский уезд</t>
  </si>
  <si>
    <t>Кутаисский уезд</t>
  </si>
  <si>
    <t>Лечхумский уезд</t>
  </si>
  <si>
    <t>Озургетский уезд</t>
  </si>
  <si>
    <t>Потийский район</t>
  </si>
  <si>
    <t>Рачинский уезд</t>
  </si>
  <si>
    <t>Сенакский уезд</t>
  </si>
  <si>
    <t>Сигнахский уезд</t>
  </si>
  <si>
    <t>Телавский уезд</t>
  </si>
  <si>
    <t>Шоропанский уезд</t>
  </si>
  <si>
    <t>ССР Абхазии</t>
  </si>
  <si>
    <t>АССР Аджаристана</t>
  </si>
  <si>
    <t>АО Южной Осетии</t>
  </si>
  <si>
    <t>Андижанский округ</t>
  </si>
  <si>
    <t>Бухарский округ</t>
  </si>
  <si>
    <t>Зеравшанский округ</t>
  </si>
  <si>
    <t>Кашка-Дарьинский округ</t>
  </si>
  <si>
    <t>Самаркандский округ</t>
  </si>
  <si>
    <t>Сурхан-Дарьинский округ</t>
  </si>
  <si>
    <t>Ташкентский округ</t>
  </si>
  <si>
    <t>Ферганский округ</t>
  </si>
  <si>
    <t>Ходжентский округ</t>
  </si>
  <si>
    <t>Хорезмский округ</t>
  </si>
  <si>
    <t>Кенимехский район</t>
  </si>
  <si>
    <t>Исфанейский район</t>
  </si>
  <si>
    <t>Таджикская АССР</t>
  </si>
  <si>
    <t>Керкинский округ</t>
  </si>
  <si>
    <t>Мервский округ</t>
  </si>
  <si>
    <t>Полторацкий округ</t>
  </si>
  <si>
    <t>Ташаузский округ</t>
  </si>
  <si>
    <t>Чарджуйский округ</t>
  </si>
  <si>
    <r>
      <t>Из</t>
    </r>
    <r>
      <rPr>
        <b/>
        <sz val="12"/>
        <color indexed="10"/>
        <rFont val="Times New Roman"/>
        <family val="1"/>
      </rPr>
      <t xml:space="preserve"> Таблицы I "Населенные   места. Наличное городское и сельское население" и Таблицы IV "Распределение городских и сельских населенных мест по количеству населения".</t>
    </r>
  </si>
  <si>
    <t xml:space="preserve">Площадь кв.км. </t>
  </si>
  <si>
    <t xml:space="preserve">Число населенных мест </t>
  </si>
  <si>
    <t xml:space="preserve">Все население </t>
  </si>
  <si>
    <t xml:space="preserve">Городское население </t>
  </si>
  <si>
    <t xml:space="preserve">Сельское население </t>
  </si>
  <si>
    <t xml:space="preserve">Число женщин на 1000 мужчин </t>
  </si>
  <si>
    <t>На 1 кв. км.</t>
  </si>
  <si>
    <t>% городского населения</t>
  </si>
  <si>
    <t xml:space="preserve">Городских </t>
  </si>
  <si>
    <t>Сельских</t>
  </si>
  <si>
    <t>Мужчины</t>
  </si>
  <si>
    <t xml:space="preserve">Женщины </t>
  </si>
  <si>
    <t xml:space="preserve">Оба пола </t>
  </si>
  <si>
    <t xml:space="preserve">Всего </t>
  </si>
  <si>
    <t>В городски noселениях</t>
  </si>
  <si>
    <t>В сельских местностях</t>
  </si>
  <si>
    <t>Всего населения.</t>
  </si>
  <si>
    <t>Сельского населения</t>
  </si>
  <si>
    <t>Всесоюзная перепись населения 1926 года.М.: Издание ЦСУ Союза ССР, 1928-29.  
Том 10. Стр. 2-3.  
Том 11. Стр. 2-3.  
Том 14.Стр.5.  
Том 15.Стр.6.   
Том 16. Стр.4</t>
  </si>
  <si>
    <t>-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</si>
</sst>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6">
    <font>
      <sz val="10"/>
      <name val="Arial"/>
      <family val="0"/>
    </font>
    <font>
      <b/>
      <sz val="12"/>
      <color indexed="10"/>
      <name val="Times New Roman"/>
      <family val="1"/>
    </font>
    <font>
      <b/>
      <sz val="12"/>
      <name val="Times New Roman"/>
      <family val="0"/>
    </font>
    <font>
      <b/>
      <sz val="10"/>
      <name val="Arial"/>
      <family val="2"/>
    </font>
    <font>
      <b/>
      <sz val="9"/>
      <name val="Times New Roman"/>
      <family val="0"/>
    </font>
    <font>
      <sz val="10"/>
      <name val="Times New Roman"/>
      <family val="1"/>
    </font>
    <font>
      <b/>
      <sz val="9"/>
      <name val="Arial"/>
      <family val="0"/>
    </font>
    <font>
      <b/>
      <sz val="10"/>
      <name val="Times New Roman"/>
      <family val="1"/>
    </font>
    <font>
      <sz val="8"/>
      <name val="Tahoma"/>
      <family val="2"/>
    </font>
    <font>
      <sz val="12"/>
      <color indexed="10"/>
      <name val="Times New Roman"/>
      <family val="1"/>
    </font>
    <font>
      <b/>
      <sz val="10"/>
      <name val="Arial Cyr"/>
      <family val="0"/>
    </font>
    <font>
      <b/>
      <sz val="12"/>
      <color indexed="4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2" borderId="0" xfId="0" applyNumberFormat="1" applyFont="1" applyFill="1" applyBorder="1" applyAlignment="1" applyProtection="1">
      <alignment vertical="top"/>
      <protection/>
    </xf>
    <xf numFmtId="1" fontId="0" fillId="2" borderId="0" xfId="0" applyNumberFormat="1" applyFont="1" applyFill="1" applyBorder="1" applyAlignment="1" applyProtection="1">
      <alignment vertical="top"/>
      <protection/>
    </xf>
    <xf numFmtId="0" fontId="7" fillId="0" borderId="1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164" fontId="0" fillId="0" borderId="0" xfId="0" applyNumberFormat="1" applyFont="1" applyFill="1" applyBorder="1" applyAlignment="1" applyProtection="1">
      <alignment vertical="top"/>
      <protection/>
    </xf>
    <xf numFmtId="1" fontId="0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3" borderId="2" xfId="0" applyNumberFormat="1" applyFont="1" applyFill="1" applyBorder="1" applyAlignment="1" applyProtection="1">
      <alignment horizontal="center" vertical="center" textRotation="90" wrapText="1"/>
      <protection/>
    </xf>
    <xf numFmtId="0" fontId="4" fillId="4" borderId="2" xfId="0" applyNumberFormat="1" applyFont="1" applyFill="1" applyBorder="1" applyAlignment="1" applyProtection="1">
      <alignment horizontal="center" vertical="center" textRotation="90" wrapText="1"/>
      <protection/>
    </xf>
    <xf numFmtId="0" fontId="10" fillId="5" borderId="2" xfId="0" applyFont="1" applyFill="1" applyBorder="1" applyAlignment="1">
      <alignment horizontal="center" vertical="center" textRotation="90" wrapText="1"/>
    </xf>
    <xf numFmtId="0" fontId="10" fillId="6" borderId="2" xfId="0" applyFont="1" applyFill="1" applyBorder="1" applyAlignment="1">
      <alignment horizontal="center" vertical="center" textRotation="90" wrapText="1"/>
    </xf>
    <xf numFmtId="0" fontId="10" fillId="7" borderId="2" xfId="0" applyFont="1" applyFill="1" applyBorder="1" applyAlignment="1">
      <alignment horizontal="center" vertical="center" textRotation="90" wrapText="1"/>
    </xf>
    <xf numFmtId="0" fontId="4" fillId="8" borderId="3" xfId="0" applyNumberFormat="1" applyFont="1" applyFill="1" applyBorder="1" applyAlignment="1" applyProtection="1">
      <alignment horizontal="center" vertical="center" textRotation="90" wrapText="1"/>
      <protection/>
    </xf>
    <xf numFmtId="0" fontId="4" fillId="3" borderId="3" xfId="0" applyNumberFormat="1" applyFont="1" applyFill="1" applyBorder="1" applyAlignment="1" applyProtection="1">
      <alignment horizontal="center" vertical="center" textRotation="90" wrapText="1"/>
      <protection/>
    </xf>
    <xf numFmtId="0" fontId="4" fillId="4" borderId="3" xfId="0" applyNumberFormat="1" applyFont="1" applyFill="1" applyBorder="1" applyAlignment="1" applyProtection="1">
      <alignment horizontal="center" vertical="center" textRotation="90" wrapText="1"/>
      <protection/>
    </xf>
    <xf numFmtId="0" fontId="11" fillId="0" borderId="0" xfId="0" applyNumberFormat="1" applyFont="1" applyFill="1" applyBorder="1" applyAlignment="1" applyProtection="1">
      <alignment vertical="top" wrapText="1"/>
      <protection/>
    </xf>
    <xf numFmtId="164" fontId="0" fillId="2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4" fillId="3" borderId="1" xfId="0" applyNumberFormat="1" applyFont="1" applyFill="1" applyBorder="1" applyAlignment="1" applyProtection="1">
      <alignment horizontal="center" vertical="center" textRotation="90" wrapText="1"/>
      <protection/>
    </xf>
    <xf numFmtId="0" fontId="6" fillId="3" borderId="4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4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7" xfId="0" applyNumberFormat="1" applyFont="1" applyFill="1" applyBorder="1" applyAlignment="1" applyProtection="1">
      <alignment horizontal="center" vertical="center" wrapText="1"/>
      <protection/>
    </xf>
    <xf numFmtId="0" fontId="4" fillId="0" borderId="8" xfId="0" applyNumberFormat="1" applyFont="1" applyFill="1" applyBorder="1" applyAlignment="1" applyProtection="1">
      <alignment horizontal="center" vertical="center" wrapText="1"/>
      <protection/>
    </xf>
    <xf numFmtId="0" fontId="10" fillId="8" borderId="7" xfId="0" applyFont="1" applyFill="1" applyBorder="1" applyAlignment="1">
      <alignment horizontal="center" vertical="center" wrapText="1"/>
    </xf>
    <xf numFmtId="0" fontId="10" fillId="8" borderId="9" xfId="0" applyFont="1" applyFill="1" applyBorder="1" applyAlignment="1">
      <alignment horizontal="center" vertical="center" wrapText="1"/>
    </xf>
    <xf numFmtId="0" fontId="10" fillId="8" borderId="8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6"/>
  <sheetViews>
    <sheetView tabSelected="1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:C16384"/>
    </sheetView>
  </sheetViews>
  <sheetFormatPr defaultColWidth="9.140625" defaultRowHeight="12.75"/>
  <cols>
    <col min="1" max="2" width="3.7109375" style="1" hidden="1" customWidth="1"/>
    <col min="3" max="3" width="7.7109375" style="1" hidden="1" customWidth="1"/>
    <col min="4" max="4" width="40.7109375" style="1" customWidth="1"/>
    <col min="5" max="5" width="10.57421875" style="1" customWidth="1"/>
    <col min="6" max="7" width="9.140625" style="1" customWidth="1"/>
    <col min="8" max="8" width="10.140625" style="1" customWidth="1"/>
    <col min="9" max="9" width="10.7109375" style="1" customWidth="1"/>
    <col min="10" max="10" width="10.28125" style="1" customWidth="1"/>
    <col min="11" max="12" width="9.140625" style="1" customWidth="1"/>
    <col min="13" max="13" width="10.140625" style="1" customWidth="1"/>
    <col min="14" max="15" width="9.140625" style="1" customWidth="1"/>
    <col min="16" max="17" width="8.8515625" style="1" customWidth="1"/>
    <col min="18" max="18" width="10.8515625" style="1" customWidth="1"/>
    <col min="19" max="20" width="8.8515625" style="1" customWidth="1"/>
    <col min="21" max="21" width="8.00390625" style="1" customWidth="1"/>
    <col min="22" max="22" width="7.140625" style="1" customWidth="1"/>
    <col min="23" max="23" width="4.421875" style="1" customWidth="1"/>
    <col min="24" max="16384" width="9.140625" style="1" customWidth="1"/>
  </cols>
  <sheetData>
    <row r="1" spans="4:23" ht="94.5" customHeight="1">
      <c r="D1" s="9" t="s">
        <v>131</v>
      </c>
      <c r="E1" s="2"/>
      <c r="W1" s="20" t="s">
        <v>151</v>
      </c>
    </row>
    <row r="2" spans="4:23" ht="35.25" customHeight="1">
      <c r="D2" s="23" t="s">
        <v>0</v>
      </c>
      <c r="E2" s="25" t="s">
        <v>132</v>
      </c>
      <c r="F2" s="27" t="s">
        <v>133</v>
      </c>
      <c r="G2" s="28"/>
      <c r="H2" s="29" t="s">
        <v>134</v>
      </c>
      <c r="I2" s="30"/>
      <c r="J2" s="31"/>
      <c r="K2" s="32" t="s">
        <v>135</v>
      </c>
      <c r="L2" s="33"/>
      <c r="M2" s="34"/>
      <c r="N2" s="35" t="s">
        <v>136</v>
      </c>
      <c r="O2" s="36"/>
      <c r="P2" s="37"/>
      <c r="Q2" s="38" t="s">
        <v>137</v>
      </c>
      <c r="R2" s="39"/>
      <c r="S2" s="40"/>
      <c r="T2" s="27" t="s">
        <v>138</v>
      </c>
      <c r="U2" s="28"/>
      <c r="V2" s="21" t="s">
        <v>139</v>
      </c>
      <c r="W2" s="20" t="s">
        <v>151</v>
      </c>
    </row>
    <row r="3" spans="4:23" ht="36">
      <c r="D3" s="24"/>
      <c r="E3" s="26"/>
      <c r="F3" s="10" t="s">
        <v>140</v>
      </c>
      <c r="G3" s="11" t="s">
        <v>141</v>
      </c>
      <c r="H3" s="12" t="s">
        <v>142</v>
      </c>
      <c r="I3" s="13" t="s">
        <v>143</v>
      </c>
      <c r="J3" s="14" t="s">
        <v>144</v>
      </c>
      <c r="K3" s="12" t="s">
        <v>142</v>
      </c>
      <c r="L3" s="13" t="s">
        <v>143</v>
      </c>
      <c r="M3" s="14" t="s">
        <v>144</v>
      </c>
      <c r="N3" s="12" t="s">
        <v>142</v>
      </c>
      <c r="O3" s="13" t="s">
        <v>143</v>
      </c>
      <c r="P3" s="14" t="s">
        <v>144</v>
      </c>
      <c r="Q3" s="15" t="s">
        <v>145</v>
      </c>
      <c r="R3" s="16" t="s">
        <v>146</v>
      </c>
      <c r="S3" s="17" t="s">
        <v>147</v>
      </c>
      <c r="T3" s="15" t="s">
        <v>148</v>
      </c>
      <c r="U3" s="17" t="s">
        <v>149</v>
      </c>
      <c r="V3" s="22"/>
      <c r="W3" s="20" t="s">
        <v>151</v>
      </c>
    </row>
    <row r="4" spans="4:23" ht="12.75">
      <c r="D4" s="5" t="s">
        <v>1</v>
      </c>
      <c r="E4" s="5">
        <v>1</v>
      </c>
      <c r="F4" s="5">
        <v>2</v>
      </c>
      <c r="G4" s="5">
        <v>3</v>
      </c>
      <c r="H4" s="5">
        <v>4</v>
      </c>
      <c r="I4" s="5">
        <v>5</v>
      </c>
      <c r="J4" s="5">
        <v>6</v>
      </c>
      <c r="K4" s="5"/>
      <c r="L4" s="5">
        <v>7</v>
      </c>
      <c r="M4" s="5">
        <v>8</v>
      </c>
      <c r="N4" s="5">
        <v>9</v>
      </c>
      <c r="O4" s="5"/>
      <c r="P4" s="5">
        <v>10</v>
      </c>
      <c r="Q4" s="5">
        <v>11</v>
      </c>
      <c r="R4" s="5">
        <v>12</v>
      </c>
      <c r="S4" s="5"/>
      <c r="T4" s="5">
        <v>13</v>
      </c>
      <c r="U4" s="5">
        <v>14</v>
      </c>
      <c r="V4" s="5">
        <v>15</v>
      </c>
      <c r="W4" s="20" t="s">
        <v>151</v>
      </c>
    </row>
    <row r="5" spans="1:23" ht="12.75">
      <c r="A5" s="6">
        <v>0</v>
      </c>
      <c r="D5" s="3" t="s">
        <v>2</v>
      </c>
      <c r="E5" s="3">
        <v>126792</v>
      </c>
      <c r="F5" s="3">
        <v>115</v>
      </c>
      <c r="G5" s="3">
        <v>38316</v>
      </c>
      <c r="H5" s="3">
        <v>2439801</v>
      </c>
      <c r="I5" s="3">
        <v>2543439</v>
      </c>
      <c r="J5" s="3">
        <v>4983240</v>
      </c>
      <c r="K5" s="3">
        <v>428673</v>
      </c>
      <c r="L5" s="3">
        <v>419157</v>
      </c>
      <c r="M5" s="3">
        <v>847830</v>
      </c>
      <c r="N5" s="3">
        <v>2011128</v>
      </c>
      <c r="O5" s="3">
        <v>2124282</v>
      </c>
      <c r="P5" s="3">
        <v>4135410</v>
      </c>
      <c r="Q5" s="4">
        <f aca="true" t="shared" si="0" ref="Q5:Q17">I5*1000/H5</f>
        <v>1042.4780545626468</v>
      </c>
      <c r="R5" s="4">
        <f aca="true" t="shared" si="1" ref="R5:R17">L5*1000/K5</f>
        <v>977.801261101119</v>
      </c>
      <c r="S5" s="4">
        <f aca="true" t="shared" si="2" ref="S5:S17">O5*1000/N5</f>
        <v>1056.263947396685</v>
      </c>
      <c r="T5" s="19">
        <v>39.3</v>
      </c>
      <c r="U5" s="19">
        <v>32.6</v>
      </c>
      <c r="V5" s="19">
        <v>17</v>
      </c>
      <c r="W5" s="20">
        <v>1</v>
      </c>
    </row>
    <row r="6" spans="1:23" ht="12.75">
      <c r="A6" s="6">
        <v>1</v>
      </c>
      <c r="C6" s="1">
        <v>1</v>
      </c>
      <c r="D6" t="s">
        <v>18</v>
      </c>
      <c r="F6" s="1">
        <v>12</v>
      </c>
      <c r="G6" s="1">
        <v>4326</v>
      </c>
      <c r="H6" s="1">
        <v>265265</v>
      </c>
      <c r="I6" s="1">
        <v>274264</v>
      </c>
      <c r="J6" s="1">
        <v>539529</v>
      </c>
      <c r="K6" s="1">
        <v>79946</v>
      </c>
      <c r="L6" s="1">
        <v>80422</v>
      </c>
      <c r="M6" s="1">
        <v>160368</v>
      </c>
      <c r="N6" s="1">
        <v>185319</v>
      </c>
      <c r="O6" s="1">
        <v>193842</v>
      </c>
      <c r="P6" s="1">
        <v>379161</v>
      </c>
      <c r="Q6" s="8">
        <f t="shared" si="0"/>
        <v>1033.9245660000377</v>
      </c>
      <c r="R6" s="8">
        <f t="shared" si="1"/>
        <v>1005.9540189627999</v>
      </c>
      <c r="S6" s="8">
        <f t="shared" si="2"/>
        <v>1045.9909669272984</v>
      </c>
      <c r="V6" s="7">
        <f aca="true" t="shared" si="3" ref="V6:V17">100*M6/J6</f>
        <v>29.72370345245575</v>
      </c>
      <c r="W6" s="20">
        <v>2</v>
      </c>
    </row>
    <row r="7" spans="1:23" ht="12.75">
      <c r="A7" s="6">
        <v>2</v>
      </c>
      <c r="C7" s="1">
        <v>2</v>
      </c>
      <c r="D7" t="s">
        <v>19</v>
      </c>
      <c r="F7" s="1">
        <v>16</v>
      </c>
      <c r="G7" s="1">
        <v>3214</v>
      </c>
      <c r="H7" s="1">
        <v>265141</v>
      </c>
      <c r="I7" s="1">
        <v>265773</v>
      </c>
      <c r="J7" s="1">
        <v>530914</v>
      </c>
      <c r="K7" s="1">
        <v>52815</v>
      </c>
      <c r="L7" s="1">
        <v>43938</v>
      </c>
      <c r="M7" s="1">
        <v>96753</v>
      </c>
      <c r="N7" s="1">
        <v>212326</v>
      </c>
      <c r="O7" s="1">
        <v>221835</v>
      </c>
      <c r="P7" s="1">
        <v>434161</v>
      </c>
      <c r="Q7" s="8">
        <f t="shared" si="0"/>
        <v>1002.3836373853911</v>
      </c>
      <c r="R7" s="8">
        <f t="shared" si="1"/>
        <v>831.9227492189718</v>
      </c>
      <c r="S7" s="8">
        <f t="shared" si="2"/>
        <v>1044.7849062291004</v>
      </c>
      <c r="V7" s="7">
        <f t="shared" si="3"/>
        <v>18.22385546435016</v>
      </c>
      <c r="W7" s="20">
        <v>3</v>
      </c>
    </row>
    <row r="8" spans="1:23" ht="12.75">
      <c r="A8" s="6">
        <v>3</v>
      </c>
      <c r="C8" s="1">
        <v>3</v>
      </c>
      <c r="D8" t="s">
        <v>20</v>
      </c>
      <c r="F8" s="1">
        <v>10</v>
      </c>
      <c r="G8" s="1">
        <v>3361</v>
      </c>
      <c r="H8" s="1">
        <v>187870</v>
      </c>
      <c r="I8" s="1">
        <v>193303</v>
      </c>
      <c r="J8" s="1">
        <v>381173</v>
      </c>
      <c r="K8" s="1">
        <v>26045</v>
      </c>
      <c r="L8" s="1">
        <v>22823</v>
      </c>
      <c r="M8" s="1">
        <v>48868</v>
      </c>
      <c r="N8" s="1">
        <v>161825</v>
      </c>
      <c r="O8" s="1">
        <v>170480</v>
      </c>
      <c r="P8" s="1">
        <v>332305</v>
      </c>
      <c r="Q8" s="8">
        <f t="shared" si="0"/>
        <v>1028.9189333049449</v>
      </c>
      <c r="R8" s="8">
        <f t="shared" si="1"/>
        <v>876.2910347475523</v>
      </c>
      <c r="S8" s="8">
        <f t="shared" si="2"/>
        <v>1053.48370152943</v>
      </c>
      <c r="V8" s="7">
        <f t="shared" si="3"/>
        <v>12.82042537115693</v>
      </c>
      <c r="W8" s="20">
        <v>4</v>
      </c>
    </row>
    <row r="9" spans="1:23" ht="12.75">
      <c r="A9" s="6">
        <v>4</v>
      </c>
      <c r="C9" s="1">
        <v>4</v>
      </c>
      <c r="D9" t="s">
        <v>21</v>
      </c>
      <c r="F9" s="1">
        <v>13</v>
      </c>
      <c r="G9" s="1">
        <v>6781</v>
      </c>
      <c r="H9" s="1">
        <v>286067</v>
      </c>
      <c r="I9" s="1">
        <v>297324</v>
      </c>
      <c r="J9" s="1">
        <v>583391</v>
      </c>
      <c r="K9" s="1">
        <v>62642</v>
      </c>
      <c r="L9" s="1">
        <v>62941</v>
      </c>
      <c r="M9" s="1">
        <v>125583</v>
      </c>
      <c r="N9" s="1">
        <v>223425</v>
      </c>
      <c r="O9" s="1">
        <v>234383</v>
      </c>
      <c r="P9" s="1">
        <v>457808</v>
      </c>
      <c r="Q9" s="8">
        <f t="shared" si="0"/>
        <v>1039.3509212876704</v>
      </c>
      <c r="R9" s="8">
        <f t="shared" si="1"/>
        <v>1004.7731553909517</v>
      </c>
      <c r="S9" s="8">
        <f t="shared" si="2"/>
        <v>1049.0455410092873</v>
      </c>
      <c r="V9" s="7">
        <f t="shared" si="3"/>
        <v>21.526386248673703</v>
      </c>
      <c r="W9" s="20">
        <v>5</v>
      </c>
    </row>
    <row r="10" spans="1:23" ht="12.75">
      <c r="A10" s="6">
        <v>5</v>
      </c>
      <c r="C10" s="1">
        <v>5</v>
      </c>
      <c r="D10" t="s">
        <v>22</v>
      </c>
      <c r="F10" s="1">
        <v>6</v>
      </c>
      <c r="G10" s="1">
        <v>1471</v>
      </c>
      <c r="H10" s="1">
        <v>197277</v>
      </c>
      <c r="I10" s="1">
        <v>210797</v>
      </c>
      <c r="J10" s="1">
        <v>408074</v>
      </c>
      <c r="K10" s="1">
        <v>51767</v>
      </c>
      <c r="L10" s="1">
        <v>54496</v>
      </c>
      <c r="M10" s="1">
        <v>106263</v>
      </c>
      <c r="N10" s="1">
        <v>145510</v>
      </c>
      <c r="O10" s="1">
        <v>156301</v>
      </c>
      <c r="P10" s="1">
        <v>301811</v>
      </c>
      <c r="Q10" s="8">
        <f t="shared" si="0"/>
        <v>1068.5330778549958</v>
      </c>
      <c r="R10" s="8">
        <f t="shared" si="1"/>
        <v>1052.7169818610312</v>
      </c>
      <c r="S10" s="8">
        <f t="shared" si="2"/>
        <v>1074.159851556594</v>
      </c>
      <c r="V10" s="7">
        <f t="shared" si="3"/>
        <v>26.040129976425845</v>
      </c>
      <c r="W10" s="20">
        <v>6</v>
      </c>
    </row>
    <row r="11" spans="1:23" ht="12.75">
      <c r="A11" s="6">
        <v>6</v>
      </c>
      <c r="C11" s="1">
        <v>6</v>
      </c>
      <c r="D11" t="s">
        <v>23</v>
      </c>
      <c r="F11" s="1">
        <v>9</v>
      </c>
      <c r="G11" s="1">
        <v>2358</v>
      </c>
      <c r="H11" s="1">
        <v>178706</v>
      </c>
      <c r="I11" s="1">
        <v>196217</v>
      </c>
      <c r="J11" s="1">
        <v>374923</v>
      </c>
      <c r="K11" s="1">
        <v>17930</v>
      </c>
      <c r="L11" s="1">
        <v>18789</v>
      </c>
      <c r="M11" s="1">
        <v>36719</v>
      </c>
      <c r="N11" s="1">
        <v>160776</v>
      </c>
      <c r="O11" s="1">
        <v>177428</v>
      </c>
      <c r="P11" s="1">
        <v>338204</v>
      </c>
      <c r="Q11" s="8">
        <f t="shared" si="0"/>
        <v>1097.9877564267567</v>
      </c>
      <c r="R11" s="8">
        <f t="shared" si="1"/>
        <v>1047.9085331846068</v>
      </c>
      <c r="S11" s="8">
        <f t="shared" si="2"/>
        <v>1103.5726725381899</v>
      </c>
      <c r="V11" s="7">
        <f t="shared" si="3"/>
        <v>9.793744315499449</v>
      </c>
      <c r="W11" s="20">
        <v>7</v>
      </c>
    </row>
    <row r="12" spans="1:23" ht="12.75">
      <c r="A12" s="6">
        <v>7</v>
      </c>
      <c r="C12" s="1">
        <v>7</v>
      </c>
      <c r="D12" t="s">
        <v>24</v>
      </c>
      <c r="F12" s="1">
        <v>7</v>
      </c>
      <c r="G12" s="1">
        <v>2969</v>
      </c>
      <c r="H12" s="1">
        <v>258317</v>
      </c>
      <c r="I12" s="1">
        <v>272525</v>
      </c>
      <c r="J12" s="1">
        <v>530842</v>
      </c>
      <c r="K12" s="1">
        <v>40600</v>
      </c>
      <c r="L12" s="1">
        <v>39712</v>
      </c>
      <c r="M12" s="1">
        <v>80312</v>
      </c>
      <c r="N12" s="1">
        <v>217717</v>
      </c>
      <c r="O12" s="1">
        <v>232813</v>
      </c>
      <c r="P12" s="1">
        <v>450530</v>
      </c>
      <c r="Q12" s="8">
        <f t="shared" si="0"/>
        <v>1055.002187235064</v>
      </c>
      <c r="R12" s="8">
        <f t="shared" si="1"/>
        <v>978.128078817734</v>
      </c>
      <c r="S12" s="8">
        <f t="shared" si="2"/>
        <v>1069.337718230547</v>
      </c>
      <c r="V12" s="7">
        <f t="shared" si="3"/>
        <v>15.129172145384125</v>
      </c>
      <c r="W12" s="20">
        <v>8</v>
      </c>
    </row>
    <row r="13" spans="1:23" ht="12.75">
      <c r="A13" s="6">
        <v>8</v>
      </c>
      <c r="C13" s="1">
        <v>8</v>
      </c>
      <c r="D13" t="s">
        <v>25</v>
      </c>
      <c r="F13" s="1">
        <v>9</v>
      </c>
      <c r="G13" s="1">
        <v>2501</v>
      </c>
      <c r="H13" s="1">
        <v>162194</v>
      </c>
      <c r="I13" s="1">
        <v>167830</v>
      </c>
      <c r="J13" s="1">
        <v>330024</v>
      </c>
      <c r="K13" s="1">
        <v>17927</v>
      </c>
      <c r="L13" s="1">
        <v>19759</v>
      </c>
      <c r="M13" s="1">
        <v>37686</v>
      </c>
      <c r="N13" s="1">
        <v>144267</v>
      </c>
      <c r="O13" s="1">
        <v>148071</v>
      </c>
      <c r="P13" s="1">
        <v>292338</v>
      </c>
      <c r="Q13" s="8">
        <f t="shared" si="0"/>
        <v>1034.748511042332</v>
      </c>
      <c r="R13" s="8">
        <f t="shared" si="1"/>
        <v>1102.1922240196352</v>
      </c>
      <c r="S13" s="8">
        <f t="shared" si="2"/>
        <v>1026.3677764145646</v>
      </c>
      <c r="V13" s="7">
        <f t="shared" si="3"/>
        <v>11.419169514944368</v>
      </c>
      <c r="W13" s="20">
        <v>9</v>
      </c>
    </row>
    <row r="14" spans="1:23" ht="12.75">
      <c r="A14" s="6">
        <v>9</v>
      </c>
      <c r="C14" s="1">
        <v>9</v>
      </c>
      <c r="D14" t="s">
        <v>26</v>
      </c>
      <c r="F14" s="1">
        <v>12</v>
      </c>
      <c r="G14" s="1">
        <v>2596</v>
      </c>
      <c r="H14" s="1">
        <v>201714</v>
      </c>
      <c r="I14" s="1">
        <v>214595</v>
      </c>
      <c r="J14" s="1">
        <v>416309</v>
      </c>
      <c r="K14" s="1">
        <v>27917</v>
      </c>
      <c r="L14" s="1">
        <v>27465</v>
      </c>
      <c r="M14" s="1">
        <v>55382</v>
      </c>
      <c r="N14" s="1">
        <v>173797</v>
      </c>
      <c r="O14" s="1">
        <v>187130</v>
      </c>
      <c r="P14" s="1">
        <v>360927</v>
      </c>
      <c r="Q14" s="8">
        <f t="shared" si="0"/>
        <v>1063.8577391752679</v>
      </c>
      <c r="R14" s="8">
        <f t="shared" si="1"/>
        <v>983.80914854748</v>
      </c>
      <c r="S14" s="8">
        <f t="shared" si="2"/>
        <v>1076.7159387101044</v>
      </c>
      <c r="V14" s="7">
        <f t="shared" si="3"/>
        <v>13.303099380508229</v>
      </c>
      <c r="W14" s="20">
        <v>10</v>
      </c>
    </row>
    <row r="15" spans="1:23" ht="12.75">
      <c r="A15" s="6">
        <v>10</v>
      </c>
      <c r="C15" s="1">
        <v>10</v>
      </c>
      <c r="D15" t="s">
        <v>27</v>
      </c>
      <c r="F15" s="1">
        <v>9</v>
      </c>
      <c r="G15" s="1">
        <v>5570</v>
      </c>
      <c r="H15" s="1">
        <v>160587</v>
      </c>
      <c r="I15" s="1">
        <v>163274</v>
      </c>
      <c r="J15" s="1">
        <v>323861</v>
      </c>
      <c r="K15" s="1">
        <v>20081</v>
      </c>
      <c r="L15" s="1">
        <v>17307</v>
      </c>
      <c r="M15" s="1">
        <v>37388</v>
      </c>
      <c r="N15" s="1">
        <v>140506</v>
      </c>
      <c r="O15" s="1">
        <v>145967</v>
      </c>
      <c r="P15" s="1">
        <v>286473</v>
      </c>
      <c r="Q15" s="8">
        <f t="shared" si="0"/>
        <v>1016.7323631427201</v>
      </c>
      <c r="R15" s="8">
        <f t="shared" si="1"/>
        <v>861.8594691499427</v>
      </c>
      <c r="S15" s="8">
        <f t="shared" si="2"/>
        <v>1038.8666676156179</v>
      </c>
      <c r="V15" s="7">
        <f t="shared" si="3"/>
        <v>11.544458888226739</v>
      </c>
      <c r="W15" s="20">
        <v>11</v>
      </c>
    </row>
    <row r="16" spans="1:23" ht="12.75">
      <c r="A16" s="6">
        <v>11</v>
      </c>
      <c r="C16" s="1">
        <v>11</v>
      </c>
      <c r="D16" t="s">
        <v>28</v>
      </c>
      <c r="F16" s="1">
        <v>4</v>
      </c>
      <c r="G16" s="1">
        <v>1017</v>
      </c>
      <c r="H16" s="1">
        <v>125125</v>
      </c>
      <c r="I16" s="1">
        <v>129691</v>
      </c>
      <c r="J16" s="1">
        <v>254816</v>
      </c>
      <c r="K16" s="1">
        <v>14624</v>
      </c>
      <c r="L16" s="1">
        <v>15924</v>
      </c>
      <c r="M16" s="1">
        <v>30548</v>
      </c>
      <c r="N16" s="1">
        <v>110501</v>
      </c>
      <c r="O16" s="1">
        <v>113767</v>
      </c>
      <c r="P16" s="1">
        <v>224268</v>
      </c>
      <c r="Q16" s="8">
        <f t="shared" si="0"/>
        <v>1036.4915084915085</v>
      </c>
      <c r="R16" s="8">
        <f t="shared" si="1"/>
        <v>1088.894967177243</v>
      </c>
      <c r="S16" s="8">
        <f t="shared" si="2"/>
        <v>1029.5562936082026</v>
      </c>
      <c r="V16" s="7">
        <f t="shared" si="3"/>
        <v>11.988258194147933</v>
      </c>
      <c r="W16" s="20">
        <v>12</v>
      </c>
    </row>
    <row r="17" spans="1:23" ht="12.75">
      <c r="A17" s="6">
        <v>12</v>
      </c>
      <c r="C17" s="1">
        <v>12</v>
      </c>
      <c r="D17" t="s">
        <v>29</v>
      </c>
      <c r="F17" s="1">
        <v>8</v>
      </c>
      <c r="G17" s="1">
        <v>2152</v>
      </c>
      <c r="H17" s="1">
        <v>151538</v>
      </c>
      <c r="I17" s="1">
        <v>157846</v>
      </c>
      <c r="J17" s="1">
        <v>309384</v>
      </c>
      <c r="K17" s="1">
        <v>16379</v>
      </c>
      <c r="L17" s="1">
        <v>15581</v>
      </c>
      <c r="M17" s="1">
        <v>31960</v>
      </c>
      <c r="N17" s="1">
        <v>135159</v>
      </c>
      <c r="O17" s="1">
        <v>142265</v>
      </c>
      <c r="P17" s="1">
        <v>277424</v>
      </c>
      <c r="Q17" s="8">
        <f t="shared" si="0"/>
        <v>1041.6265227203737</v>
      </c>
      <c r="R17" s="8">
        <f t="shared" si="1"/>
        <v>951.2790768667196</v>
      </c>
      <c r="S17" s="8">
        <f t="shared" si="2"/>
        <v>1052.5751152346495</v>
      </c>
      <c r="V17" s="7">
        <f t="shared" si="3"/>
        <v>10.330204535464018</v>
      </c>
      <c r="W17" s="20">
        <v>13</v>
      </c>
    </row>
    <row r="18" spans="1:23" ht="12.75">
      <c r="A18" s="6">
        <v>13</v>
      </c>
      <c r="D18" s="3" t="s">
        <v>3</v>
      </c>
      <c r="E18" s="3">
        <v>451584</v>
      </c>
      <c r="F18" s="3">
        <v>402</v>
      </c>
      <c r="G18" s="3">
        <v>54770</v>
      </c>
      <c r="H18" s="3">
        <v>14094592</v>
      </c>
      <c r="I18" s="3">
        <v>14923595</v>
      </c>
      <c r="J18" s="3">
        <v>29018187</v>
      </c>
      <c r="K18" s="3">
        <v>2642572</v>
      </c>
      <c r="L18" s="3">
        <v>2730981</v>
      </c>
      <c r="M18" s="3">
        <v>5373553</v>
      </c>
      <c r="N18" s="3">
        <v>11452020</v>
      </c>
      <c r="O18" s="3">
        <v>12192614</v>
      </c>
      <c r="P18" s="3">
        <v>23644634</v>
      </c>
      <c r="Q18" s="3">
        <v>1059</v>
      </c>
      <c r="R18" s="3">
        <v>1033</v>
      </c>
      <c r="S18" s="3">
        <v>1065</v>
      </c>
      <c r="T18" s="19">
        <v>64.3</v>
      </c>
      <c r="U18" s="19">
        <v>52.4</v>
      </c>
      <c r="V18" s="19">
        <v>18.5</v>
      </c>
      <c r="W18" s="20">
        <v>14</v>
      </c>
    </row>
    <row r="19" spans="1:23" ht="12.75">
      <c r="A19" s="6">
        <v>14</v>
      </c>
      <c r="D19" s="1" t="s">
        <v>4</v>
      </c>
      <c r="E19" s="1">
        <v>54369</v>
      </c>
      <c r="F19" s="1">
        <v>44</v>
      </c>
      <c r="G19" s="1">
        <v>7180</v>
      </c>
      <c r="H19" s="1">
        <v>1445195</v>
      </c>
      <c r="I19" s="1">
        <v>1512686</v>
      </c>
      <c r="J19" s="1">
        <v>2957881</v>
      </c>
      <c r="K19" s="1">
        <v>209711</v>
      </c>
      <c r="L19" s="1">
        <v>219271</v>
      </c>
      <c r="M19" s="1">
        <v>428982</v>
      </c>
      <c r="N19" s="1">
        <v>1235484</v>
      </c>
      <c r="O19" s="1">
        <v>1293415</v>
      </c>
      <c r="P19" s="1">
        <v>2528899</v>
      </c>
      <c r="Q19" s="1">
        <v>1047</v>
      </c>
      <c r="R19" s="1">
        <v>1046</v>
      </c>
      <c r="S19" s="1">
        <v>1047</v>
      </c>
      <c r="T19" s="7">
        <v>54.4</v>
      </c>
      <c r="U19" s="7">
        <v>46.5</v>
      </c>
      <c r="V19" s="7">
        <v>14.5</v>
      </c>
      <c r="W19" s="20">
        <v>15</v>
      </c>
    </row>
    <row r="20" spans="1:23" ht="12.75">
      <c r="A20" s="6">
        <v>15</v>
      </c>
      <c r="C20" s="1">
        <v>1</v>
      </c>
      <c r="D20" s="1" t="s">
        <v>30</v>
      </c>
      <c r="E20" s="1">
        <v>9981</v>
      </c>
      <c r="F20" s="1">
        <v>11</v>
      </c>
      <c r="G20" s="1">
        <v>1287</v>
      </c>
      <c r="H20" s="1">
        <v>341383</v>
      </c>
      <c r="I20" s="1">
        <v>349154</v>
      </c>
      <c r="J20" s="1">
        <v>690537</v>
      </c>
      <c r="K20" s="1">
        <v>71526</v>
      </c>
      <c r="L20" s="1">
        <v>71013</v>
      </c>
      <c r="M20" s="1">
        <v>142539</v>
      </c>
      <c r="N20" s="1">
        <v>269857</v>
      </c>
      <c r="O20" s="1">
        <v>278141</v>
      </c>
      <c r="P20" s="1">
        <v>547998</v>
      </c>
      <c r="Q20" s="8">
        <f>I20*1000/H20</f>
        <v>1022.7632893260649</v>
      </c>
      <c r="R20" s="8">
        <f>L20*1000/K20</f>
        <v>992.8277829041187</v>
      </c>
      <c r="S20" s="8">
        <f>O20*1000/N20</f>
        <v>1030.6977399141026</v>
      </c>
      <c r="T20" s="7">
        <f>J20/E20</f>
        <v>69.18515178839796</v>
      </c>
      <c r="U20" s="7">
        <f>P20/E20</f>
        <v>54.90411782386534</v>
      </c>
      <c r="V20" s="7">
        <f>100*M20/J20</f>
        <v>20.64176141177084</v>
      </c>
      <c r="W20" s="20">
        <v>16</v>
      </c>
    </row>
    <row r="21" spans="1:23" ht="12.75">
      <c r="A21" s="6">
        <v>16</v>
      </c>
      <c r="C21" s="1">
        <v>2</v>
      </c>
      <c r="D21" s="1" t="s">
        <v>31</v>
      </c>
      <c r="E21" s="1">
        <v>10189</v>
      </c>
      <c r="F21" s="1">
        <v>8</v>
      </c>
      <c r="G21" s="1">
        <v>1478</v>
      </c>
      <c r="H21" s="1">
        <v>265232</v>
      </c>
      <c r="I21" s="1">
        <v>286661</v>
      </c>
      <c r="J21" s="1">
        <v>551893</v>
      </c>
      <c r="K21" s="1">
        <v>32985</v>
      </c>
      <c r="L21" s="1">
        <v>36463</v>
      </c>
      <c r="M21" s="1">
        <v>69448</v>
      </c>
      <c r="N21" s="1">
        <f aca="true" t="shared" si="4" ref="N21:P24">H21-K21</f>
        <v>232247</v>
      </c>
      <c r="O21" s="1">
        <f t="shared" si="4"/>
        <v>250198</v>
      </c>
      <c r="P21" s="1">
        <f t="shared" si="4"/>
        <v>482445</v>
      </c>
      <c r="Q21" s="8">
        <f>I21*1000/H21</f>
        <v>1080.793418592025</v>
      </c>
      <c r="R21" s="8">
        <f>L21*1000/K21</f>
        <v>1105.4418675155373</v>
      </c>
      <c r="S21" s="8">
        <f>O21*1000/N21</f>
        <v>1077.2927099165975</v>
      </c>
      <c r="T21" s="7">
        <f>J21/E21</f>
        <v>54.165570713514576</v>
      </c>
      <c r="U21" s="7">
        <f>P21/E21</f>
        <v>47.349592698007655</v>
      </c>
      <c r="V21" s="7">
        <f>100*M21/J21</f>
        <v>12.583598632343588</v>
      </c>
      <c r="W21" s="20">
        <v>17</v>
      </c>
    </row>
    <row r="22" spans="1:23" ht="12.75">
      <c r="A22" s="6">
        <v>17</v>
      </c>
      <c r="C22" s="1">
        <v>3</v>
      </c>
      <c r="D22" s="1" t="s">
        <v>32</v>
      </c>
      <c r="E22" s="1">
        <v>9946</v>
      </c>
      <c r="F22" s="1">
        <v>9</v>
      </c>
      <c r="G22" s="1">
        <v>1405</v>
      </c>
      <c r="H22" s="1">
        <v>320247</v>
      </c>
      <c r="I22" s="1">
        <v>339882</v>
      </c>
      <c r="J22" s="1">
        <v>660129</v>
      </c>
      <c r="K22" s="1">
        <v>44748</v>
      </c>
      <c r="L22" s="1">
        <v>47744</v>
      </c>
      <c r="M22" s="1">
        <v>92492</v>
      </c>
      <c r="N22" s="1">
        <f t="shared" si="4"/>
        <v>275499</v>
      </c>
      <c r="O22" s="1">
        <f t="shared" si="4"/>
        <v>292138</v>
      </c>
      <c r="P22" s="1">
        <f t="shared" si="4"/>
        <v>567637</v>
      </c>
      <c r="Q22" s="8">
        <f>I22*1000/H22</f>
        <v>1061.3120497615903</v>
      </c>
      <c r="R22" s="8">
        <f>L22*1000/K22</f>
        <v>1066.952712970412</v>
      </c>
      <c r="S22" s="8">
        <f>O22*1000/N22</f>
        <v>1060.3958635058566</v>
      </c>
      <c r="T22" s="7">
        <f>J22/E22</f>
        <v>66.37130504725518</v>
      </c>
      <c r="U22" s="7">
        <f>P22/E22</f>
        <v>57.071888196259806</v>
      </c>
      <c r="V22" s="7">
        <f>100*M22/J22</f>
        <v>14.011200841047735</v>
      </c>
      <c r="W22" s="20">
        <v>18</v>
      </c>
    </row>
    <row r="23" spans="1:23" ht="12.75">
      <c r="A23" s="6">
        <v>18</v>
      </c>
      <c r="C23" s="1">
        <v>4</v>
      </c>
      <c r="D23" s="1" t="s">
        <v>33</v>
      </c>
      <c r="E23" s="1">
        <v>13568</v>
      </c>
      <c r="F23" s="1">
        <v>9</v>
      </c>
      <c r="G23" s="1">
        <v>1907</v>
      </c>
      <c r="H23" s="1">
        <v>259409</v>
      </c>
      <c r="I23" s="1">
        <v>261683</v>
      </c>
      <c r="J23" s="1">
        <v>521092</v>
      </c>
      <c r="K23" s="1">
        <v>25581</v>
      </c>
      <c r="L23" s="1">
        <v>25497</v>
      </c>
      <c r="M23" s="1">
        <v>51078</v>
      </c>
      <c r="N23" s="1">
        <f t="shared" si="4"/>
        <v>233828</v>
      </c>
      <c r="O23" s="1">
        <f t="shared" si="4"/>
        <v>236186</v>
      </c>
      <c r="P23" s="1">
        <f t="shared" si="4"/>
        <v>470014</v>
      </c>
      <c r="Q23" s="8">
        <f>I23*1000/H23</f>
        <v>1008.7660798198983</v>
      </c>
      <c r="R23" s="8">
        <f>L23*1000/K23</f>
        <v>996.7163128884719</v>
      </c>
      <c r="S23" s="8">
        <f>O23*1000/N23</f>
        <v>1010.084335494466</v>
      </c>
      <c r="T23" s="7">
        <f>J23/E23</f>
        <v>38.40595518867924</v>
      </c>
      <c r="U23" s="7">
        <f>P23/E23</f>
        <v>34.641362028301884</v>
      </c>
      <c r="V23" s="7">
        <f>100*M23/J23</f>
        <v>9.80210788114191</v>
      </c>
      <c r="W23" s="20">
        <v>19</v>
      </c>
    </row>
    <row r="24" spans="1:23" ht="12.75">
      <c r="A24" s="6">
        <v>19</v>
      </c>
      <c r="C24" s="1">
        <v>5</v>
      </c>
      <c r="D24" s="1" t="s">
        <v>34</v>
      </c>
      <c r="E24" s="1">
        <v>10685</v>
      </c>
      <c r="F24" s="1">
        <v>7</v>
      </c>
      <c r="G24" s="1">
        <v>1103</v>
      </c>
      <c r="H24" s="1">
        <v>258924</v>
      </c>
      <c r="I24" s="1">
        <v>275306</v>
      </c>
      <c r="J24" s="1">
        <v>534230</v>
      </c>
      <c r="K24" s="1">
        <v>34871</v>
      </c>
      <c r="L24" s="1">
        <v>38554</v>
      </c>
      <c r="M24" s="1">
        <v>73425</v>
      </c>
      <c r="N24" s="1">
        <f t="shared" si="4"/>
        <v>224053</v>
      </c>
      <c r="O24" s="1">
        <f t="shared" si="4"/>
        <v>236752</v>
      </c>
      <c r="P24" s="1">
        <f t="shared" si="4"/>
        <v>460805</v>
      </c>
      <c r="Q24" s="8">
        <f>I24*1000/H24</f>
        <v>1063.2695308275788</v>
      </c>
      <c r="R24" s="8">
        <f>L24*1000/K24</f>
        <v>1105.6178486421381</v>
      </c>
      <c r="S24" s="8">
        <f>O24*1000/N24</f>
        <v>1056.6785537350538</v>
      </c>
      <c r="T24" s="7">
        <f>J24/E24</f>
        <v>49.99812821712681</v>
      </c>
      <c r="U24" s="7">
        <f>P24/E24</f>
        <v>43.1263453439401</v>
      </c>
      <c r="V24" s="7">
        <f>100*M24/J24</f>
        <v>13.744080265054377</v>
      </c>
      <c r="W24" s="20">
        <v>20</v>
      </c>
    </row>
    <row r="25" spans="1:23" ht="12.75">
      <c r="A25" s="6">
        <v>20</v>
      </c>
      <c r="D25" s="1" t="s">
        <v>5</v>
      </c>
      <c r="E25" s="1">
        <v>102766</v>
      </c>
      <c r="F25" s="1">
        <v>85</v>
      </c>
      <c r="G25" s="1">
        <v>13106</v>
      </c>
      <c r="H25" s="1">
        <v>4336915</v>
      </c>
      <c r="I25" s="1">
        <v>4660842</v>
      </c>
      <c r="J25" s="1">
        <v>8997757</v>
      </c>
      <c r="K25" s="1">
        <v>710786</v>
      </c>
      <c r="L25" s="1">
        <v>739308</v>
      </c>
      <c r="M25" s="1">
        <v>1450094</v>
      </c>
      <c r="N25" s="1">
        <v>3626129</v>
      </c>
      <c r="O25" s="1">
        <v>3921534</v>
      </c>
      <c r="P25" s="1">
        <v>7547663</v>
      </c>
      <c r="Q25" s="8">
        <f aca="true" t="shared" si="5" ref="Q25:Q36">I25*1000/H25</f>
        <v>1074.6906499205081</v>
      </c>
      <c r="R25" s="8">
        <f aca="true" t="shared" si="6" ref="R25:R36">L25*1000/K25</f>
        <v>1040.127408249459</v>
      </c>
      <c r="S25" s="8">
        <f aca="true" t="shared" si="7" ref="S25:S36">O25*1000/N25</f>
        <v>1081.4656621427423</v>
      </c>
      <c r="T25" s="7">
        <f aca="true" t="shared" si="8" ref="T25:T36">J25/E25</f>
        <v>87.55577720257672</v>
      </c>
      <c r="U25" s="7">
        <f aca="true" t="shared" si="9" ref="U25:U36">P25/E25</f>
        <v>73.44513749683748</v>
      </c>
      <c r="V25" s="7">
        <f aca="true" t="shared" si="10" ref="V25:V36">100*M25/J25</f>
        <v>16.116172063771003</v>
      </c>
      <c r="W25" s="20">
        <v>21</v>
      </c>
    </row>
    <row r="26" spans="1:23" ht="12.75">
      <c r="A26" s="6">
        <v>21</v>
      </c>
      <c r="C26" s="1">
        <v>6</v>
      </c>
      <c r="D26" s="1" t="s">
        <v>35</v>
      </c>
      <c r="E26" s="1">
        <v>9841</v>
      </c>
      <c r="F26" s="1">
        <v>6</v>
      </c>
      <c r="G26" s="1">
        <v>981</v>
      </c>
      <c r="H26" s="1">
        <v>415000</v>
      </c>
      <c r="I26" s="1">
        <v>446251</v>
      </c>
      <c r="J26" s="1">
        <v>861251</v>
      </c>
      <c r="K26" s="1">
        <v>46829</v>
      </c>
      <c r="L26" s="1">
        <v>49064</v>
      </c>
      <c r="M26" s="1">
        <v>95893</v>
      </c>
      <c r="N26" s="1">
        <f aca="true" t="shared" si="11" ref="N26:N36">H26-K26</f>
        <v>368171</v>
      </c>
      <c r="O26" s="1">
        <f aca="true" t="shared" si="12" ref="O26:O36">I26-L26</f>
        <v>397187</v>
      </c>
      <c r="P26" s="1">
        <f aca="true" t="shared" si="13" ref="P26:P36">J26-M26</f>
        <v>765358</v>
      </c>
      <c r="Q26" s="8">
        <f t="shared" si="5"/>
        <v>1075.3036144578314</v>
      </c>
      <c r="R26" s="8">
        <f t="shared" si="6"/>
        <v>1047.7268359349976</v>
      </c>
      <c r="S26" s="8">
        <f t="shared" si="7"/>
        <v>1078.8112045761345</v>
      </c>
      <c r="T26" s="7">
        <f t="shared" si="8"/>
        <v>87.51661416522711</v>
      </c>
      <c r="U26" s="7">
        <f t="shared" si="9"/>
        <v>77.77238085560411</v>
      </c>
      <c r="V26" s="7">
        <f t="shared" si="10"/>
        <v>11.134152529285888</v>
      </c>
      <c r="W26" s="20">
        <v>22</v>
      </c>
    </row>
    <row r="27" spans="1:23" ht="12.75">
      <c r="A27" s="6">
        <v>22</v>
      </c>
      <c r="C27" s="1">
        <v>7</v>
      </c>
      <c r="D27" s="1" t="s">
        <v>36</v>
      </c>
      <c r="E27" s="1">
        <v>8275</v>
      </c>
      <c r="F27" s="1">
        <v>8</v>
      </c>
      <c r="G27" s="1">
        <v>1167</v>
      </c>
      <c r="H27" s="1">
        <v>355349</v>
      </c>
      <c r="I27" s="1">
        <v>377222</v>
      </c>
      <c r="J27" s="1">
        <v>732571</v>
      </c>
      <c r="K27" s="1">
        <v>56878</v>
      </c>
      <c r="L27" s="1">
        <v>57622</v>
      </c>
      <c r="M27" s="1">
        <v>114500</v>
      </c>
      <c r="N27" s="1">
        <f t="shared" si="11"/>
        <v>298471</v>
      </c>
      <c r="O27" s="1">
        <f t="shared" si="12"/>
        <v>319600</v>
      </c>
      <c r="P27" s="1">
        <f t="shared" si="13"/>
        <v>618071</v>
      </c>
      <c r="Q27" s="8">
        <f t="shared" si="5"/>
        <v>1061.5535712778142</v>
      </c>
      <c r="R27" s="8">
        <f t="shared" si="6"/>
        <v>1013.0806287140898</v>
      </c>
      <c r="S27" s="8">
        <f t="shared" si="7"/>
        <v>1070.7907970958652</v>
      </c>
      <c r="T27" s="7">
        <f t="shared" si="8"/>
        <v>88.52821752265861</v>
      </c>
      <c r="U27" s="7">
        <f t="shared" si="9"/>
        <v>74.69135951661632</v>
      </c>
      <c r="V27" s="7">
        <f t="shared" si="10"/>
        <v>15.629884338855893</v>
      </c>
      <c r="W27" s="20">
        <v>23</v>
      </c>
    </row>
    <row r="28" spans="1:23" ht="12.75">
      <c r="A28" s="6">
        <v>23</v>
      </c>
      <c r="C28" s="1">
        <v>8</v>
      </c>
      <c r="D28" s="1" t="s">
        <v>37</v>
      </c>
      <c r="E28" s="1">
        <v>7976</v>
      </c>
      <c r="F28" s="1">
        <v>9</v>
      </c>
      <c r="G28" s="1">
        <v>1245</v>
      </c>
      <c r="H28" s="1">
        <v>376987</v>
      </c>
      <c r="I28" s="1">
        <v>398631</v>
      </c>
      <c r="J28" s="1">
        <v>775618</v>
      </c>
      <c r="K28" s="1">
        <v>66877</v>
      </c>
      <c r="L28" s="1">
        <v>64455</v>
      </c>
      <c r="M28" s="1">
        <v>131332</v>
      </c>
      <c r="N28" s="1">
        <f t="shared" si="11"/>
        <v>310110</v>
      </c>
      <c r="O28" s="1">
        <f t="shared" si="12"/>
        <v>334176</v>
      </c>
      <c r="P28" s="1">
        <f t="shared" si="13"/>
        <v>644286</v>
      </c>
      <c r="Q28" s="8">
        <f t="shared" si="5"/>
        <v>1057.4131203463248</v>
      </c>
      <c r="R28" s="8">
        <f t="shared" si="6"/>
        <v>963.7842606576252</v>
      </c>
      <c r="S28" s="8">
        <f t="shared" si="7"/>
        <v>1077.6047209054852</v>
      </c>
      <c r="T28" s="7">
        <f t="shared" si="8"/>
        <v>97.24398194583752</v>
      </c>
      <c r="U28" s="7">
        <f t="shared" si="9"/>
        <v>80.77808425275828</v>
      </c>
      <c r="V28" s="7">
        <f t="shared" si="10"/>
        <v>16.93256216333298</v>
      </c>
      <c r="W28" s="20">
        <v>24</v>
      </c>
    </row>
    <row r="29" spans="1:23" ht="12.75">
      <c r="A29" s="6">
        <v>24</v>
      </c>
      <c r="C29" s="1">
        <v>9</v>
      </c>
      <c r="D29" s="1" t="s">
        <v>38</v>
      </c>
      <c r="E29" s="1">
        <v>5608</v>
      </c>
      <c r="F29" s="1">
        <v>4</v>
      </c>
      <c r="G29" s="1">
        <v>899</v>
      </c>
      <c r="H29" s="1">
        <v>258466</v>
      </c>
      <c r="I29" s="1">
        <v>282630</v>
      </c>
      <c r="J29" s="1">
        <v>541096</v>
      </c>
      <c r="K29" s="1">
        <v>24919</v>
      </c>
      <c r="L29" s="1">
        <v>25641</v>
      </c>
      <c r="M29" s="1">
        <v>50560</v>
      </c>
      <c r="N29" s="1">
        <f t="shared" si="11"/>
        <v>233547</v>
      </c>
      <c r="O29" s="1">
        <f t="shared" si="12"/>
        <v>256989</v>
      </c>
      <c r="P29" s="1">
        <f t="shared" si="13"/>
        <v>490536</v>
      </c>
      <c r="Q29" s="8">
        <f t="shared" si="5"/>
        <v>1093.4900528502783</v>
      </c>
      <c r="R29" s="8">
        <f t="shared" si="6"/>
        <v>1028.973875356154</v>
      </c>
      <c r="S29" s="8">
        <f t="shared" si="7"/>
        <v>1100.3738005626276</v>
      </c>
      <c r="T29" s="7">
        <f t="shared" si="8"/>
        <v>96.48644793152638</v>
      </c>
      <c r="U29" s="7">
        <f t="shared" si="9"/>
        <v>87.47075606276748</v>
      </c>
      <c r="V29" s="7">
        <f t="shared" si="10"/>
        <v>9.343998107544687</v>
      </c>
      <c r="W29" s="20">
        <v>25</v>
      </c>
    </row>
    <row r="30" spans="1:23" ht="12.75">
      <c r="A30" s="6">
        <v>25</v>
      </c>
      <c r="C30" s="1">
        <v>10</v>
      </c>
      <c r="D30" s="1" t="s">
        <v>39</v>
      </c>
      <c r="E30" s="1">
        <v>19096</v>
      </c>
      <c r="F30" s="1">
        <v>14</v>
      </c>
      <c r="G30" s="1">
        <v>2255</v>
      </c>
      <c r="H30" s="1">
        <v>775290</v>
      </c>
      <c r="I30" s="1">
        <v>819520</v>
      </c>
      <c r="J30" s="1">
        <v>1594810</v>
      </c>
      <c r="K30" s="1">
        <v>287280</v>
      </c>
      <c r="L30" s="1">
        <v>306026</v>
      </c>
      <c r="M30" s="1">
        <v>593306</v>
      </c>
      <c r="N30" s="1">
        <f t="shared" si="11"/>
        <v>488010</v>
      </c>
      <c r="O30" s="1">
        <f t="shared" si="12"/>
        <v>513494</v>
      </c>
      <c r="P30" s="1">
        <f t="shared" si="13"/>
        <v>1001504</v>
      </c>
      <c r="Q30" s="8">
        <f t="shared" si="5"/>
        <v>1057.0496201421404</v>
      </c>
      <c r="R30" s="8">
        <f t="shared" si="6"/>
        <v>1065.2534113060428</v>
      </c>
      <c r="S30" s="8">
        <f t="shared" si="7"/>
        <v>1052.220241388496</v>
      </c>
      <c r="T30" s="7">
        <f t="shared" si="8"/>
        <v>83.51539589442815</v>
      </c>
      <c r="U30" s="7">
        <f t="shared" si="9"/>
        <v>52.44574780058651</v>
      </c>
      <c r="V30" s="7">
        <f t="shared" si="10"/>
        <v>37.20229996049686</v>
      </c>
      <c r="W30" s="20">
        <v>26</v>
      </c>
    </row>
    <row r="31" spans="1:23" ht="12.75">
      <c r="A31" s="6">
        <v>26</v>
      </c>
      <c r="C31" s="1">
        <v>11</v>
      </c>
      <c r="D31" s="1" t="s">
        <v>24</v>
      </c>
      <c r="E31" s="1">
        <v>5658</v>
      </c>
      <c r="F31" s="1">
        <v>4</v>
      </c>
      <c r="G31" s="1">
        <v>855</v>
      </c>
      <c r="H31" s="1">
        <v>248321</v>
      </c>
      <c r="I31" s="1">
        <v>273715</v>
      </c>
      <c r="J31" s="1">
        <v>522036</v>
      </c>
      <c r="K31" s="1">
        <v>21186</v>
      </c>
      <c r="L31" s="1">
        <v>21942</v>
      </c>
      <c r="M31" s="1">
        <v>43128</v>
      </c>
      <c r="N31" s="1">
        <f t="shared" si="11"/>
        <v>227135</v>
      </c>
      <c r="O31" s="1">
        <f t="shared" si="12"/>
        <v>251773</v>
      </c>
      <c r="P31" s="1">
        <f t="shared" si="13"/>
        <v>478908</v>
      </c>
      <c r="Q31" s="8">
        <f t="shared" si="5"/>
        <v>1102.2627969442779</v>
      </c>
      <c r="R31" s="8">
        <f t="shared" si="6"/>
        <v>1035.6839422259984</v>
      </c>
      <c r="S31" s="8">
        <f t="shared" si="7"/>
        <v>1108.4729345983667</v>
      </c>
      <c r="T31" s="7">
        <f t="shared" si="8"/>
        <v>92.26511134676564</v>
      </c>
      <c r="U31" s="7">
        <f t="shared" si="9"/>
        <v>84.64262990455991</v>
      </c>
      <c r="V31" s="7">
        <f t="shared" si="10"/>
        <v>8.261499206951244</v>
      </c>
      <c r="W31" s="20">
        <v>27</v>
      </c>
    </row>
    <row r="32" spans="1:23" ht="12.75">
      <c r="A32" s="6">
        <v>27</v>
      </c>
      <c r="C32" s="1">
        <v>12</v>
      </c>
      <c r="D32" s="1" t="s">
        <v>40</v>
      </c>
      <c r="E32" s="1">
        <v>6217</v>
      </c>
      <c r="F32" s="1">
        <v>7</v>
      </c>
      <c r="G32" s="1">
        <v>1152</v>
      </c>
      <c r="H32" s="1">
        <v>278313</v>
      </c>
      <c r="I32" s="1">
        <v>294654</v>
      </c>
      <c r="J32" s="1">
        <v>572967</v>
      </c>
      <c r="K32" s="1">
        <v>35675</v>
      </c>
      <c r="L32" s="1">
        <v>35072</v>
      </c>
      <c r="M32" s="1">
        <v>70747</v>
      </c>
      <c r="N32" s="1">
        <f t="shared" si="11"/>
        <v>242638</v>
      </c>
      <c r="O32" s="1">
        <f t="shared" si="12"/>
        <v>259582</v>
      </c>
      <c r="P32" s="1">
        <f t="shared" si="13"/>
        <v>502220</v>
      </c>
      <c r="Q32" s="8">
        <f t="shared" si="5"/>
        <v>1058.7144689612055</v>
      </c>
      <c r="R32" s="8">
        <f t="shared" si="6"/>
        <v>983.0974071478627</v>
      </c>
      <c r="S32" s="8">
        <f t="shared" si="7"/>
        <v>1069.8324252590278</v>
      </c>
      <c r="T32" s="7">
        <f t="shared" si="8"/>
        <v>92.16133183207334</v>
      </c>
      <c r="U32" s="7">
        <f t="shared" si="9"/>
        <v>80.78172752131253</v>
      </c>
      <c r="V32" s="7">
        <f t="shared" si="10"/>
        <v>12.347482490265582</v>
      </c>
      <c r="W32" s="20">
        <v>28</v>
      </c>
    </row>
    <row r="33" spans="1:23" ht="12.75">
      <c r="A33" s="6">
        <v>28</v>
      </c>
      <c r="C33" s="1">
        <v>13</v>
      </c>
      <c r="D33" s="1" t="s">
        <v>41</v>
      </c>
      <c r="E33" s="1">
        <v>7837</v>
      </c>
      <c r="F33" s="1">
        <v>9</v>
      </c>
      <c r="G33" s="1">
        <v>878</v>
      </c>
      <c r="H33" s="1">
        <v>339823</v>
      </c>
      <c r="I33" s="1">
        <v>366705</v>
      </c>
      <c r="J33" s="1">
        <v>706528</v>
      </c>
      <c r="K33" s="1">
        <v>35127</v>
      </c>
      <c r="L33" s="1">
        <v>34856</v>
      </c>
      <c r="M33" s="1">
        <v>69983</v>
      </c>
      <c r="N33" s="1">
        <f t="shared" si="11"/>
        <v>304696</v>
      </c>
      <c r="O33" s="1">
        <f t="shared" si="12"/>
        <v>331849</v>
      </c>
      <c r="P33" s="1">
        <f t="shared" si="13"/>
        <v>636545</v>
      </c>
      <c r="Q33" s="8">
        <f t="shared" si="5"/>
        <v>1079.105887476716</v>
      </c>
      <c r="R33" s="8">
        <f t="shared" si="6"/>
        <v>992.2851367893643</v>
      </c>
      <c r="S33" s="8">
        <f t="shared" si="7"/>
        <v>1089.1150523800773</v>
      </c>
      <c r="T33" s="7">
        <f t="shared" si="8"/>
        <v>90.15286461656245</v>
      </c>
      <c r="U33" s="7">
        <f t="shared" si="9"/>
        <v>81.22304453234656</v>
      </c>
      <c r="V33" s="7">
        <f t="shared" si="10"/>
        <v>9.905198378549754</v>
      </c>
      <c r="W33" s="20">
        <v>29</v>
      </c>
    </row>
    <row r="34" spans="1:23" ht="12.75">
      <c r="A34" s="6">
        <v>29</v>
      </c>
      <c r="C34" s="1">
        <v>14</v>
      </c>
      <c r="D34" s="1" t="s">
        <v>42</v>
      </c>
      <c r="E34" s="1">
        <v>9997</v>
      </c>
      <c r="F34" s="1">
        <v>5</v>
      </c>
      <c r="G34" s="1">
        <v>1197</v>
      </c>
      <c r="H34" s="1">
        <v>426630</v>
      </c>
      <c r="I34" s="1">
        <v>466442</v>
      </c>
      <c r="J34" s="1">
        <v>893072</v>
      </c>
      <c r="K34" s="1">
        <v>36388</v>
      </c>
      <c r="L34" s="1">
        <v>40513</v>
      </c>
      <c r="M34" s="1">
        <v>76901</v>
      </c>
      <c r="N34" s="1">
        <f t="shared" si="11"/>
        <v>390242</v>
      </c>
      <c r="O34" s="1">
        <f t="shared" si="12"/>
        <v>425929</v>
      </c>
      <c r="P34" s="1">
        <f t="shared" si="13"/>
        <v>816171</v>
      </c>
      <c r="Q34" s="8">
        <f t="shared" si="5"/>
        <v>1093.3173944635867</v>
      </c>
      <c r="R34" s="8">
        <f t="shared" si="6"/>
        <v>1113.3615477629987</v>
      </c>
      <c r="S34" s="8">
        <f t="shared" si="7"/>
        <v>1091.4483833108686</v>
      </c>
      <c r="T34" s="7">
        <f t="shared" si="8"/>
        <v>89.33400020006002</v>
      </c>
      <c r="U34" s="7">
        <f t="shared" si="9"/>
        <v>81.64159247774332</v>
      </c>
      <c r="V34" s="7">
        <f t="shared" si="10"/>
        <v>8.610839887489474</v>
      </c>
      <c r="W34" s="20">
        <v>30</v>
      </c>
    </row>
    <row r="35" spans="1:23" ht="12.75">
      <c r="A35" s="6">
        <v>30</v>
      </c>
      <c r="C35" s="1">
        <v>15</v>
      </c>
      <c r="D35" s="1" t="s">
        <v>43</v>
      </c>
      <c r="E35" s="1">
        <v>13468</v>
      </c>
      <c r="F35" s="1">
        <v>9</v>
      </c>
      <c r="G35" s="1">
        <v>1340</v>
      </c>
      <c r="H35" s="1">
        <v>542120</v>
      </c>
      <c r="I35" s="1">
        <v>595942</v>
      </c>
      <c r="J35" s="1">
        <v>1138062</v>
      </c>
      <c r="K35" s="1">
        <v>58137</v>
      </c>
      <c r="L35" s="1">
        <v>63498</v>
      </c>
      <c r="M35" s="1">
        <v>121635</v>
      </c>
      <c r="N35" s="1">
        <f t="shared" si="11"/>
        <v>483983</v>
      </c>
      <c r="O35" s="1">
        <f t="shared" si="12"/>
        <v>532444</v>
      </c>
      <c r="P35" s="1">
        <f t="shared" si="13"/>
        <v>1016427</v>
      </c>
      <c r="Q35" s="8">
        <f t="shared" si="5"/>
        <v>1099.2806020807202</v>
      </c>
      <c r="R35" s="8">
        <f t="shared" si="6"/>
        <v>1092.2132204964137</v>
      </c>
      <c r="S35" s="8">
        <f t="shared" si="7"/>
        <v>1100.1295500048554</v>
      </c>
      <c r="T35" s="7">
        <f t="shared" si="8"/>
        <v>84.501188001188</v>
      </c>
      <c r="U35" s="7">
        <f t="shared" si="9"/>
        <v>75.46978021978022</v>
      </c>
      <c r="V35" s="7">
        <f t="shared" si="10"/>
        <v>10.687906282785999</v>
      </c>
      <c r="W35" s="20">
        <v>31</v>
      </c>
    </row>
    <row r="36" spans="1:23" ht="12.75">
      <c r="A36" s="6">
        <v>31</v>
      </c>
      <c r="C36" s="1">
        <v>16</v>
      </c>
      <c r="D36" s="1" t="s">
        <v>44</v>
      </c>
      <c r="E36" s="1">
        <v>8793</v>
      </c>
      <c r="F36" s="1">
        <v>10</v>
      </c>
      <c r="G36" s="1">
        <v>1137</v>
      </c>
      <c r="H36" s="1">
        <v>320616</v>
      </c>
      <c r="I36" s="1">
        <v>339130</v>
      </c>
      <c r="J36" s="1">
        <v>659746</v>
      </c>
      <c r="K36" s="1">
        <v>41490</v>
      </c>
      <c r="L36" s="1">
        <v>40619</v>
      </c>
      <c r="M36" s="1">
        <v>82109</v>
      </c>
      <c r="N36" s="1">
        <f t="shared" si="11"/>
        <v>279126</v>
      </c>
      <c r="O36" s="1">
        <f t="shared" si="12"/>
        <v>298511</v>
      </c>
      <c r="P36" s="1">
        <f t="shared" si="13"/>
        <v>577637</v>
      </c>
      <c r="Q36" s="8">
        <f t="shared" si="5"/>
        <v>1057.7450907004018</v>
      </c>
      <c r="R36" s="8">
        <f t="shared" si="6"/>
        <v>979.0069896360569</v>
      </c>
      <c r="S36" s="8">
        <f t="shared" si="7"/>
        <v>1069.4489227087408</v>
      </c>
      <c r="T36" s="7">
        <f t="shared" si="8"/>
        <v>75.03081997043103</v>
      </c>
      <c r="U36" s="7">
        <f t="shared" si="9"/>
        <v>65.69282383714318</v>
      </c>
      <c r="V36" s="7">
        <f t="shared" si="10"/>
        <v>12.445547225750516</v>
      </c>
      <c r="W36" s="20">
        <v>32</v>
      </c>
    </row>
    <row r="37" spans="1:23" ht="12.75">
      <c r="A37" s="6">
        <v>32</v>
      </c>
      <c r="D37" s="1" t="s">
        <v>6</v>
      </c>
      <c r="E37" s="1">
        <v>94961</v>
      </c>
      <c r="F37" s="1">
        <v>51</v>
      </c>
      <c r="G37" s="1">
        <v>16123</v>
      </c>
      <c r="H37" s="1">
        <v>3436426</v>
      </c>
      <c r="I37" s="1">
        <v>3630483</v>
      </c>
      <c r="J37" s="1">
        <v>7066909</v>
      </c>
      <c r="K37" s="1">
        <v>538928</v>
      </c>
      <c r="L37" s="1">
        <v>578314</v>
      </c>
      <c r="M37" s="1">
        <v>1117242</v>
      </c>
      <c r="N37" s="1">
        <v>2897498</v>
      </c>
      <c r="O37" s="1">
        <v>3052169</v>
      </c>
      <c r="P37" s="1">
        <v>5949667</v>
      </c>
      <c r="Q37" s="8">
        <f aca="true" t="shared" si="14" ref="Q37:Q47">I37*1000/H37</f>
        <v>1056.47058892</v>
      </c>
      <c r="R37" s="8">
        <f aca="true" t="shared" si="15" ref="R37:R47">L37*1000/K37</f>
        <v>1073.0821185761363</v>
      </c>
      <c r="S37" s="8">
        <f aca="true" t="shared" si="16" ref="S37:S47">O37*1000/N37</f>
        <v>1053.3808824026798</v>
      </c>
      <c r="T37" s="7">
        <f aca="true" t="shared" si="17" ref="T37:T47">J37/E37</f>
        <v>74.41906677478123</v>
      </c>
      <c r="U37" s="7">
        <f aca="true" t="shared" si="18" ref="U37:U47">P37/E37</f>
        <v>62.653794715725404</v>
      </c>
      <c r="V37" s="7">
        <f aca="true" t="shared" si="19" ref="V37:V47">100*M37/J37</f>
        <v>15.809486155828525</v>
      </c>
      <c r="W37" s="20">
        <v>33</v>
      </c>
    </row>
    <row r="38" spans="1:23" ht="12.75">
      <c r="A38" s="6">
        <v>33</v>
      </c>
      <c r="C38" s="1">
        <v>17</v>
      </c>
      <c r="D38" s="1" t="s">
        <v>45</v>
      </c>
      <c r="E38" s="1">
        <v>7974</v>
      </c>
      <c r="F38" s="1">
        <v>2</v>
      </c>
      <c r="G38" s="1">
        <v>813</v>
      </c>
      <c r="H38" s="1">
        <v>184767</v>
      </c>
      <c r="I38" s="1">
        <v>193328</v>
      </c>
      <c r="J38" s="1">
        <v>378095</v>
      </c>
      <c r="K38" s="1">
        <v>5930</v>
      </c>
      <c r="L38" s="1">
        <v>6036</v>
      </c>
      <c r="M38" s="1">
        <v>11966</v>
      </c>
      <c r="N38" s="1">
        <f aca="true" t="shared" si="20" ref="N38:N47">H38-K38</f>
        <v>178837</v>
      </c>
      <c r="O38" s="1">
        <f aca="true" t="shared" si="21" ref="O38:O47">I38-L38</f>
        <v>187292</v>
      </c>
      <c r="P38" s="1">
        <f aca="true" t="shared" si="22" ref="P38:P47">J38-M38</f>
        <v>366129</v>
      </c>
      <c r="Q38" s="8">
        <f t="shared" si="14"/>
        <v>1046.3340315099558</v>
      </c>
      <c r="R38" s="8">
        <f t="shared" si="15"/>
        <v>1017.8752107925801</v>
      </c>
      <c r="S38" s="8">
        <f t="shared" si="16"/>
        <v>1047.2776886214822</v>
      </c>
      <c r="T38" s="7">
        <f t="shared" si="17"/>
        <v>47.41597692500627</v>
      </c>
      <c r="U38" s="7">
        <f t="shared" si="18"/>
        <v>45.91534988713318</v>
      </c>
      <c r="V38" s="7">
        <f t="shared" si="19"/>
        <v>3.1648130760787634</v>
      </c>
      <c r="W38" s="20">
        <v>34</v>
      </c>
    </row>
    <row r="39" spans="1:23" ht="12.75">
      <c r="A39" s="6">
        <v>34</v>
      </c>
      <c r="C39" s="1">
        <v>18</v>
      </c>
      <c r="D39" s="1" t="s">
        <v>46</v>
      </c>
      <c r="E39" s="1">
        <v>11278</v>
      </c>
      <c r="F39" s="1">
        <v>4</v>
      </c>
      <c r="G39" s="1">
        <v>1727</v>
      </c>
      <c r="H39" s="1">
        <v>380361</v>
      </c>
      <c r="I39" s="1">
        <v>411470</v>
      </c>
      <c r="J39" s="1">
        <v>791831</v>
      </c>
      <c r="K39" s="1">
        <v>41947</v>
      </c>
      <c r="L39" s="1">
        <v>45879</v>
      </c>
      <c r="M39" s="1">
        <v>87826</v>
      </c>
      <c r="N39" s="1">
        <f t="shared" si="20"/>
        <v>338414</v>
      </c>
      <c r="O39" s="1">
        <f t="shared" si="21"/>
        <v>365591</v>
      </c>
      <c r="P39" s="1">
        <f t="shared" si="22"/>
        <v>704005</v>
      </c>
      <c r="Q39" s="8">
        <f t="shared" si="14"/>
        <v>1081.7880907874362</v>
      </c>
      <c r="R39" s="8">
        <f t="shared" si="15"/>
        <v>1093.7373352087156</v>
      </c>
      <c r="S39" s="8">
        <f t="shared" si="16"/>
        <v>1080.3069612959275</v>
      </c>
      <c r="T39" s="7">
        <f t="shared" si="17"/>
        <v>70.21023231069339</v>
      </c>
      <c r="U39" s="7">
        <f t="shared" si="18"/>
        <v>62.42285866288349</v>
      </c>
      <c r="V39" s="7">
        <f t="shared" si="19"/>
        <v>11.091508162726642</v>
      </c>
      <c r="W39" s="20">
        <v>35</v>
      </c>
    </row>
    <row r="40" spans="1:23" ht="12.75">
      <c r="A40" s="6">
        <v>35</v>
      </c>
      <c r="C40" s="1">
        <v>19</v>
      </c>
      <c r="D40" s="1" t="s">
        <v>47</v>
      </c>
      <c r="E40" s="1">
        <v>8497</v>
      </c>
      <c r="F40" s="1">
        <v>2</v>
      </c>
      <c r="G40" s="1">
        <v>1126</v>
      </c>
      <c r="H40" s="1">
        <v>207890</v>
      </c>
      <c r="I40" s="1">
        <v>218125</v>
      </c>
      <c r="J40" s="1">
        <v>426015</v>
      </c>
      <c r="K40" s="1">
        <v>9049</v>
      </c>
      <c r="L40" s="1">
        <v>9269</v>
      </c>
      <c r="M40" s="1">
        <v>18318</v>
      </c>
      <c r="N40" s="1">
        <f t="shared" si="20"/>
        <v>198841</v>
      </c>
      <c r="O40" s="1">
        <f t="shared" si="21"/>
        <v>208856</v>
      </c>
      <c r="P40" s="1">
        <f t="shared" si="22"/>
        <v>407697</v>
      </c>
      <c r="Q40" s="8">
        <f t="shared" si="14"/>
        <v>1049.2327673288758</v>
      </c>
      <c r="R40" s="8">
        <f t="shared" si="15"/>
        <v>1024.3120786827274</v>
      </c>
      <c r="S40" s="8">
        <f t="shared" si="16"/>
        <v>1050.3668760466905</v>
      </c>
      <c r="T40" s="7">
        <f t="shared" si="17"/>
        <v>50.13710721431093</v>
      </c>
      <c r="U40" s="7">
        <f t="shared" si="18"/>
        <v>47.98128751323997</v>
      </c>
      <c r="V40" s="7">
        <f t="shared" si="19"/>
        <v>4.299848596880391</v>
      </c>
      <c r="W40" s="20">
        <v>36</v>
      </c>
    </row>
    <row r="41" spans="1:23" ht="12.75">
      <c r="A41" s="6">
        <v>36</v>
      </c>
      <c r="C41" s="1">
        <v>20</v>
      </c>
      <c r="D41" s="1" t="s">
        <v>48</v>
      </c>
      <c r="E41" s="1">
        <v>7615</v>
      </c>
      <c r="F41" s="1">
        <v>4</v>
      </c>
      <c r="G41" s="1">
        <v>1670</v>
      </c>
      <c r="H41" s="1">
        <v>277428</v>
      </c>
      <c r="I41" s="1">
        <v>291397</v>
      </c>
      <c r="J41" s="1">
        <v>568825</v>
      </c>
      <c r="K41" s="1">
        <v>22706</v>
      </c>
      <c r="L41" s="1">
        <v>24759</v>
      </c>
      <c r="M41" s="1">
        <v>47465</v>
      </c>
      <c r="N41" s="1">
        <f t="shared" si="20"/>
        <v>254722</v>
      </c>
      <c r="O41" s="1">
        <f t="shared" si="21"/>
        <v>266638</v>
      </c>
      <c r="P41" s="1">
        <f t="shared" si="22"/>
        <v>521360</v>
      </c>
      <c r="Q41" s="8">
        <f t="shared" si="14"/>
        <v>1050.3518029903255</v>
      </c>
      <c r="R41" s="8">
        <f t="shared" si="15"/>
        <v>1090.4166299656479</v>
      </c>
      <c r="S41" s="8">
        <f t="shared" si="16"/>
        <v>1046.7804115859642</v>
      </c>
      <c r="T41" s="7">
        <f t="shared" si="17"/>
        <v>74.69796454366382</v>
      </c>
      <c r="U41" s="7">
        <f t="shared" si="18"/>
        <v>68.46487196323046</v>
      </c>
      <c r="V41" s="7">
        <f t="shared" si="19"/>
        <v>8.344394145826923</v>
      </c>
      <c r="W41" s="20">
        <v>37</v>
      </c>
    </row>
    <row r="42" spans="1:23" ht="12.75">
      <c r="A42" s="6">
        <v>37</v>
      </c>
      <c r="C42" s="1">
        <v>21</v>
      </c>
      <c r="D42" s="1" t="s">
        <v>49</v>
      </c>
      <c r="E42" s="1">
        <v>6947</v>
      </c>
      <c r="F42" s="1">
        <v>3</v>
      </c>
      <c r="G42" s="1">
        <v>793</v>
      </c>
      <c r="H42" s="1">
        <v>228345</v>
      </c>
      <c r="I42" s="1">
        <v>243526</v>
      </c>
      <c r="J42" s="1">
        <v>471871</v>
      </c>
      <c r="K42" s="1">
        <v>25521</v>
      </c>
      <c r="L42" s="1">
        <v>27928</v>
      </c>
      <c r="M42" s="1">
        <v>53449</v>
      </c>
      <c r="N42" s="1">
        <f t="shared" si="20"/>
        <v>202824</v>
      </c>
      <c r="O42" s="1">
        <f t="shared" si="21"/>
        <v>215598</v>
      </c>
      <c r="P42" s="1">
        <f t="shared" si="22"/>
        <v>418422</v>
      </c>
      <c r="Q42" s="8">
        <f t="shared" si="14"/>
        <v>1066.4827344588232</v>
      </c>
      <c r="R42" s="8">
        <f t="shared" si="15"/>
        <v>1094.3144861094784</v>
      </c>
      <c r="S42" s="8">
        <f t="shared" si="16"/>
        <v>1062.9807123417347</v>
      </c>
      <c r="T42" s="7">
        <f t="shared" si="17"/>
        <v>67.92442781056572</v>
      </c>
      <c r="U42" s="7">
        <f t="shared" si="18"/>
        <v>60.2306031380452</v>
      </c>
      <c r="V42" s="7">
        <f t="shared" si="19"/>
        <v>11.327036414613316</v>
      </c>
      <c r="W42" s="20">
        <v>38</v>
      </c>
    </row>
    <row r="43" spans="1:23" ht="12.75">
      <c r="A43" s="6">
        <v>38</v>
      </c>
      <c r="C43" s="1">
        <v>22</v>
      </c>
      <c r="D43" s="1" t="s">
        <v>50</v>
      </c>
      <c r="E43" s="1">
        <v>14927</v>
      </c>
      <c r="F43" s="1">
        <v>7</v>
      </c>
      <c r="G43" s="1">
        <v>3477</v>
      </c>
      <c r="H43" s="1">
        <v>528692</v>
      </c>
      <c r="I43" s="1">
        <v>560862</v>
      </c>
      <c r="J43" s="1">
        <v>1089554</v>
      </c>
      <c r="K43" s="1">
        <v>69101</v>
      </c>
      <c r="L43" s="1">
        <v>74124</v>
      </c>
      <c r="M43" s="1">
        <v>143225</v>
      </c>
      <c r="N43" s="1">
        <f t="shared" si="20"/>
        <v>459591</v>
      </c>
      <c r="O43" s="1">
        <f t="shared" si="21"/>
        <v>486738</v>
      </c>
      <c r="P43" s="1">
        <f t="shared" si="22"/>
        <v>946329</v>
      </c>
      <c r="Q43" s="8">
        <f t="shared" si="14"/>
        <v>1060.8482821756334</v>
      </c>
      <c r="R43" s="8">
        <f t="shared" si="15"/>
        <v>1072.6906991215756</v>
      </c>
      <c r="S43" s="8">
        <f t="shared" si="16"/>
        <v>1059.0677363133743</v>
      </c>
      <c r="T43" s="7">
        <f t="shared" si="17"/>
        <v>72.99216185435787</v>
      </c>
      <c r="U43" s="7">
        <f t="shared" si="18"/>
        <v>63.39713271253434</v>
      </c>
      <c r="V43" s="7">
        <f t="shared" si="19"/>
        <v>13.14528697063202</v>
      </c>
      <c r="W43" s="20">
        <v>39</v>
      </c>
    </row>
    <row r="44" spans="1:23" ht="12.75">
      <c r="A44" s="6">
        <v>39</v>
      </c>
      <c r="C44" s="1">
        <v>23</v>
      </c>
      <c r="D44" s="1" t="s">
        <v>51</v>
      </c>
      <c r="E44" s="1">
        <v>6894</v>
      </c>
      <c r="F44" s="1">
        <v>3</v>
      </c>
      <c r="G44" s="1">
        <v>749</v>
      </c>
      <c r="H44" s="1">
        <v>247922</v>
      </c>
      <c r="I44" s="1">
        <v>262142</v>
      </c>
      <c r="J44" s="1">
        <v>510064</v>
      </c>
      <c r="K44" s="1">
        <v>19633</v>
      </c>
      <c r="L44" s="1">
        <v>22300</v>
      </c>
      <c r="M44" s="1">
        <v>41933</v>
      </c>
      <c r="N44" s="1">
        <f t="shared" si="20"/>
        <v>228289</v>
      </c>
      <c r="O44" s="1">
        <f t="shared" si="21"/>
        <v>239842</v>
      </c>
      <c r="P44" s="1">
        <f t="shared" si="22"/>
        <v>468131</v>
      </c>
      <c r="Q44" s="8">
        <f t="shared" si="14"/>
        <v>1057.356749300183</v>
      </c>
      <c r="R44" s="8">
        <f t="shared" si="15"/>
        <v>1135.8427137981969</v>
      </c>
      <c r="S44" s="8">
        <f t="shared" si="16"/>
        <v>1050.606906158422</v>
      </c>
      <c r="T44" s="7">
        <f t="shared" si="17"/>
        <v>73.98665506237307</v>
      </c>
      <c r="U44" s="7">
        <f t="shared" si="18"/>
        <v>67.90411952422396</v>
      </c>
      <c r="V44" s="7">
        <f t="shared" si="19"/>
        <v>8.221125192132751</v>
      </c>
      <c r="W44" s="20">
        <v>40</v>
      </c>
    </row>
    <row r="45" spans="1:23" ht="12.75">
      <c r="A45" s="6">
        <v>40</v>
      </c>
      <c r="C45" s="1">
        <v>24</v>
      </c>
      <c r="D45" s="1" t="s">
        <v>52</v>
      </c>
      <c r="E45" s="1">
        <v>6867</v>
      </c>
      <c r="F45" s="1">
        <v>3</v>
      </c>
      <c r="G45" s="1">
        <v>1798</v>
      </c>
      <c r="H45" s="1">
        <v>260978</v>
      </c>
      <c r="I45" s="1">
        <v>275327</v>
      </c>
      <c r="J45" s="1">
        <v>536305</v>
      </c>
      <c r="K45" s="1">
        <v>22492</v>
      </c>
      <c r="L45" s="1">
        <v>24344</v>
      </c>
      <c r="M45" s="1">
        <v>46836</v>
      </c>
      <c r="N45" s="1">
        <f t="shared" si="20"/>
        <v>238486</v>
      </c>
      <c r="O45" s="1">
        <f t="shared" si="21"/>
        <v>250983</v>
      </c>
      <c r="P45" s="1">
        <f t="shared" si="22"/>
        <v>489469</v>
      </c>
      <c r="Q45" s="8">
        <f t="shared" si="14"/>
        <v>1054.981645962495</v>
      </c>
      <c r="R45" s="8">
        <f t="shared" si="15"/>
        <v>1082.3403876934021</v>
      </c>
      <c r="S45" s="8">
        <f t="shared" si="16"/>
        <v>1052.4013988242496</v>
      </c>
      <c r="T45" s="7">
        <f t="shared" si="17"/>
        <v>78.09887869520897</v>
      </c>
      <c r="U45" s="7">
        <f t="shared" si="18"/>
        <v>71.27843308577253</v>
      </c>
      <c r="V45" s="7">
        <f t="shared" si="19"/>
        <v>8.73309031241551</v>
      </c>
      <c r="W45" s="20">
        <v>41</v>
      </c>
    </row>
    <row r="46" spans="1:23" ht="12.75">
      <c r="A46" s="6">
        <v>41</v>
      </c>
      <c r="C46" s="1">
        <v>25</v>
      </c>
      <c r="D46" s="1" t="s">
        <v>53</v>
      </c>
      <c r="E46" s="1">
        <v>7904</v>
      </c>
      <c r="F46" s="1">
        <v>5</v>
      </c>
      <c r="G46" s="1">
        <v>1464</v>
      </c>
      <c r="H46" s="1">
        <v>336871</v>
      </c>
      <c r="I46" s="1">
        <v>353855</v>
      </c>
      <c r="J46" s="1">
        <v>690726</v>
      </c>
      <c r="K46" s="1">
        <v>44487</v>
      </c>
      <c r="L46" s="1">
        <v>47111</v>
      </c>
      <c r="M46" s="1">
        <v>91598</v>
      </c>
      <c r="N46" s="1">
        <f t="shared" si="20"/>
        <v>292384</v>
      </c>
      <c r="O46" s="1">
        <f t="shared" si="21"/>
        <v>306744</v>
      </c>
      <c r="P46" s="1">
        <f t="shared" si="22"/>
        <v>599128</v>
      </c>
      <c r="Q46" s="8">
        <f t="shared" si="14"/>
        <v>1050.4169251731375</v>
      </c>
      <c r="R46" s="8">
        <f t="shared" si="15"/>
        <v>1058.9835232764628</v>
      </c>
      <c r="S46" s="8">
        <f t="shared" si="16"/>
        <v>1049.113494582467</v>
      </c>
      <c r="T46" s="7">
        <f t="shared" si="17"/>
        <v>87.38942307692308</v>
      </c>
      <c r="U46" s="7">
        <f t="shared" si="18"/>
        <v>75.8006072874494</v>
      </c>
      <c r="V46" s="7">
        <f t="shared" si="19"/>
        <v>13.261119459814745</v>
      </c>
      <c r="W46" s="20">
        <v>42</v>
      </c>
    </row>
    <row r="47" spans="1:23" ht="12.75">
      <c r="A47" s="6">
        <v>42</v>
      </c>
      <c r="C47" s="1">
        <v>26</v>
      </c>
      <c r="D47" s="1" t="s">
        <v>54</v>
      </c>
      <c r="E47" s="1">
        <v>16058</v>
      </c>
      <c r="F47" s="1">
        <v>18</v>
      </c>
      <c r="G47" s="1">
        <v>2506</v>
      </c>
      <c r="H47" s="1">
        <v>783172</v>
      </c>
      <c r="I47" s="1">
        <v>820451</v>
      </c>
      <c r="J47" s="1">
        <v>1603623</v>
      </c>
      <c r="K47" s="1">
        <v>278062</v>
      </c>
      <c r="L47" s="1">
        <v>296564</v>
      </c>
      <c r="M47" s="1">
        <v>574626</v>
      </c>
      <c r="N47" s="1">
        <f t="shared" si="20"/>
        <v>505110</v>
      </c>
      <c r="O47" s="1">
        <f t="shared" si="21"/>
        <v>523887</v>
      </c>
      <c r="P47" s="1">
        <f t="shared" si="22"/>
        <v>1028997</v>
      </c>
      <c r="Q47" s="8">
        <f t="shared" si="14"/>
        <v>1047.6000163437916</v>
      </c>
      <c r="R47" s="8">
        <f t="shared" si="15"/>
        <v>1066.5391171753063</v>
      </c>
      <c r="S47" s="8">
        <f t="shared" si="16"/>
        <v>1037.1740808932707</v>
      </c>
      <c r="T47" s="7">
        <f t="shared" si="17"/>
        <v>99.86442894507411</v>
      </c>
      <c r="U47" s="7">
        <f t="shared" si="18"/>
        <v>64.0800224187321</v>
      </c>
      <c r="V47" s="7">
        <f t="shared" si="19"/>
        <v>35.83298568304396</v>
      </c>
      <c r="W47" s="20">
        <v>43</v>
      </c>
    </row>
    <row r="48" spans="1:23" ht="12.75">
      <c r="A48" s="6">
        <v>43</v>
      </c>
      <c r="D48" s="1" t="s">
        <v>7</v>
      </c>
      <c r="E48" s="1">
        <v>121351</v>
      </c>
      <c r="F48" s="1">
        <v>42</v>
      </c>
      <c r="G48" s="1">
        <v>10518</v>
      </c>
      <c r="H48" s="1">
        <v>2685413</v>
      </c>
      <c r="I48" s="1">
        <v>2882820</v>
      </c>
      <c r="J48" s="1">
        <v>5568233</v>
      </c>
      <c r="K48" s="1">
        <v>504367</v>
      </c>
      <c r="L48" s="1">
        <v>557206</v>
      </c>
      <c r="M48" s="1">
        <v>1061573</v>
      </c>
      <c r="N48" s="1">
        <v>2181046</v>
      </c>
      <c r="O48" s="1">
        <v>2325614</v>
      </c>
      <c r="P48" s="1">
        <v>4506660</v>
      </c>
      <c r="Q48" s="8">
        <f aca="true" t="shared" si="23" ref="Q48:Q57">I48*1000/H48</f>
        <v>1073.5108528930186</v>
      </c>
      <c r="R48" s="8">
        <f aca="true" t="shared" si="24" ref="R48:R57">L48*1000/K48</f>
        <v>1104.7629999583637</v>
      </c>
      <c r="S48" s="8">
        <f aca="true" t="shared" si="25" ref="S48:S57">O48*1000/N48</f>
        <v>1066.2837922721483</v>
      </c>
      <c r="T48" s="7">
        <f aca="true" t="shared" si="26" ref="T48:T57">J48/E48</f>
        <v>45.88534911125578</v>
      </c>
      <c r="U48" s="7">
        <f aca="true" t="shared" si="27" ref="U48:U57">P48/E48</f>
        <v>37.13739482987367</v>
      </c>
      <c r="V48" s="7">
        <f aca="true" t="shared" si="28" ref="V48:V57">100*M48/J48</f>
        <v>19.064809249181923</v>
      </c>
      <c r="W48" s="20">
        <v>44</v>
      </c>
    </row>
    <row r="49" spans="1:23" ht="12.75">
      <c r="A49" s="6">
        <v>44</v>
      </c>
      <c r="C49" s="1">
        <v>27</v>
      </c>
      <c r="D49" s="1" t="s">
        <v>55</v>
      </c>
      <c r="E49" s="1">
        <v>13516</v>
      </c>
      <c r="F49" s="1">
        <v>6</v>
      </c>
      <c r="G49" s="1">
        <v>1464</v>
      </c>
      <c r="H49" s="1">
        <v>370731</v>
      </c>
      <c r="I49" s="1">
        <v>399567</v>
      </c>
      <c r="J49" s="1">
        <v>770298</v>
      </c>
      <c r="K49" s="1">
        <v>59820</v>
      </c>
      <c r="L49" s="1">
        <v>65052</v>
      </c>
      <c r="M49" s="1">
        <v>124872</v>
      </c>
      <c r="N49" s="1">
        <f aca="true" t="shared" si="29" ref="N49:N57">H49-K49</f>
        <v>310911</v>
      </c>
      <c r="O49" s="1">
        <f aca="true" t="shared" si="30" ref="O49:O57">I49-L49</f>
        <v>334515</v>
      </c>
      <c r="P49" s="1">
        <f aca="true" t="shared" si="31" ref="P49:P57">J49-M49</f>
        <v>645426</v>
      </c>
      <c r="Q49" s="8">
        <f t="shared" si="23"/>
        <v>1077.78146418832</v>
      </c>
      <c r="R49" s="8">
        <f t="shared" si="24"/>
        <v>1087.4623871614845</v>
      </c>
      <c r="S49" s="8">
        <f t="shared" si="25"/>
        <v>1075.918832077347</v>
      </c>
      <c r="T49" s="7">
        <f t="shared" si="26"/>
        <v>56.99156555193844</v>
      </c>
      <c r="U49" s="7">
        <f t="shared" si="27"/>
        <v>47.75273749630068</v>
      </c>
      <c r="V49" s="7">
        <f t="shared" si="28"/>
        <v>16.210869040293495</v>
      </c>
      <c r="W49" s="20">
        <v>45</v>
      </c>
    </row>
    <row r="50" spans="1:23" ht="12.75">
      <c r="A50" s="6">
        <v>45</v>
      </c>
      <c r="C50" s="1">
        <v>28</v>
      </c>
      <c r="D50" s="1" t="s">
        <v>56</v>
      </c>
      <c r="E50" s="1">
        <v>9935</v>
      </c>
      <c r="F50" s="1">
        <v>4</v>
      </c>
      <c r="G50" s="1">
        <v>804</v>
      </c>
      <c r="H50" s="1">
        <v>198463</v>
      </c>
      <c r="I50" s="1">
        <v>217077</v>
      </c>
      <c r="J50" s="1">
        <v>415540</v>
      </c>
      <c r="K50" s="1">
        <v>42693</v>
      </c>
      <c r="L50" s="1">
        <v>47635</v>
      </c>
      <c r="M50" s="1">
        <v>90328</v>
      </c>
      <c r="N50" s="1">
        <f t="shared" si="29"/>
        <v>155770</v>
      </c>
      <c r="O50" s="1">
        <f t="shared" si="30"/>
        <v>169442</v>
      </c>
      <c r="P50" s="1">
        <f t="shared" si="31"/>
        <v>325212</v>
      </c>
      <c r="Q50" s="8">
        <f t="shared" si="23"/>
        <v>1093.7907821609065</v>
      </c>
      <c r="R50" s="8">
        <f t="shared" si="24"/>
        <v>1115.756681423184</v>
      </c>
      <c r="S50" s="8">
        <f t="shared" si="25"/>
        <v>1087.7704307633048</v>
      </c>
      <c r="T50" s="7">
        <f t="shared" si="26"/>
        <v>41.82586814292904</v>
      </c>
      <c r="U50" s="7">
        <f t="shared" si="27"/>
        <v>32.73397081026673</v>
      </c>
      <c r="V50" s="7">
        <f t="shared" si="28"/>
        <v>21.737498195119603</v>
      </c>
      <c r="W50" s="20">
        <v>46</v>
      </c>
    </row>
    <row r="51" spans="1:23" ht="12.75">
      <c r="A51" s="6">
        <v>46</v>
      </c>
      <c r="C51" s="1">
        <v>29</v>
      </c>
      <c r="D51" s="1" t="s">
        <v>57</v>
      </c>
      <c r="E51" s="1">
        <v>21245</v>
      </c>
      <c r="F51" s="1">
        <v>4</v>
      </c>
      <c r="G51" s="1">
        <v>1788</v>
      </c>
      <c r="H51" s="1">
        <v>354557</v>
      </c>
      <c r="I51" s="1">
        <v>381609</v>
      </c>
      <c r="J51" s="1">
        <v>736166</v>
      </c>
      <c r="K51" s="1">
        <v>23214</v>
      </c>
      <c r="L51" s="1">
        <v>25835</v>
      </c>
      <c r="M51" s="1">
        <v>49049</v>
      </c>
      <c r="N51" s="1">
        <f t="shared" si="29"/>
        <v>331343</v>
      </c>
      <c r="O51" s="1">
        <f t="shared" si="30"/>
        <v>355774</v>
      </c>
      <c r="P51" s="1">
        <f t="shared" si="31"/>
        <v>687117</v>
      </c>
      <c r="Q51" s="8">
        <f t="shared" si="23"/>
        <v>1076.2980282436956</v>
      </c>
      <c r="R51" s="8">
        <f t="shared" si="24"/>
        <v>1112.9060049969846</v>
      </c>
      <c r="S51" s="8">
        <f t="shared" si="25"/>
        <v>1073.7332613032418</v>
      </c>
      <c r="T51" s="7">
        <f t="shared" si="26"/>
        <v>34.65125911979289</v>
      </c>
      <c r="U51" s="7">
        <f t="shared" si="27"/>
        <v>32.34252765356555</v>
      </c>
      <c r="V51" s="7">
        <f t="shared" si="28"/>
        <v>6.66276356147934</v>
      </c>
      <c r="W51" s="20">
        <v>47</v>
      </c>
    </row>
    <row r="52" spans="1:23" ht="12.75">
      <c r="A52" s="6">
        <v>47</v>
      </c>
      <c r="C52" s="1">
        <v>30</v>
      </c>
      <c r="D52" s="1" t="s">
        <v>17</v>
      </c>
      <c r="E52" s="1">
        <v>11334</v>
      </c>
      <c r="F52" s="1">
        <v>3</v>
      </c>
      <c r="G52" s="1">
        <v>935</v>
      </c>
      <c r="H52" s="1">
        <v>240552</v>
      </c>
      <c r="I52" s="1">
        <v>256774</v>
      </c>
      <c r="J52" s="1">
        <v>497326</v>
      </c>
      <c r="K52" s="1">
        <v>63312</v>
      </c>
      <c r="L52" s="1">
        <v>68338</v>
      </c>
      <c r="M52" s="1">
        <v>131650</v>
      </c>
      <c r="N52" s="1">
        <f t="shared" si="29"/>
        <v>177240</v>
      </c>
      <c r="O52" s="1">
        <f t="shared" si="30"/>
        <v>188436</v>
      </c>
      <c r="P52" s="1">
        <f t="shared" si="31"/>
        <v>365676</v>
      </c>
      <c r="Q52" s="8">
        <f t="shared" si="23"/>
        <v>1067.4365625727494</v>
      </c>
      <c r="R52" s="8">
        <f t="shared" si="24"/>
        <v>1079.384634824362</v>
      </c>
      <c r="S52" s="8">
        <f t="shared" si="25"/>
        <v>1063.1685849695327</v>
      </c>
      <c r="T52" s="7">
        <f t="shared" si="26"/>
        <v>43.879124757367215</v>
      </c>
      <c r="U52" s="7">
        <f t="shared" si="27"/>
        <v>32.26363155108523</v>
      </c>
      <c r="V52" s="7">
        <f t="shared" si="28"/>
        <v>26.471569956125357</v>
      </c>
      <c r="W52" s="20">
        <v>48</v>
      </c>
    </row>
    <row r="53" spans="1:23" ht="12.75">
      <c r="A53" s="6">
        <v>48</v>
      </c>
      <c r="C53" s="1">
        <v>31</v>
      </c>
      <c r="D53" s="1" t="s">
        <v>58</v>
      </c>
      <c r="E53" s="1">
        <v>14185</v>
      </c>
      <c r="F53" s="1">
        <v>4</v>
      </c>
      <c r="G53" s="1">
        <v>1621</v>
      </c>
      <c r="H53" s="1">
        <v>414590</v>
      </c>
      <c r="I53" s="1">
        <v>449809</v>
      </c>
      <c r="J53" s="1">
        <v>864399</v>
      </c>
      <c r="K53" s="1">
        <v>202653</v>
      </c>
      <c r="L53" s="1">
        <v>230413</v>
      </c>
      <c r="M53" s="1">
        <v>433066</v>
      </c>
      <c r="N53" s="1">
        <f t="shared" si="29"/>
        <v>211937</v>
      </c>
      <c r="O53" s="1">
        <f t="shared" si="30"/>
        <v>219396</v>
      </c>
      <c r="P53" s="1">
        <f t="shared" si="31"/>
        <v>431333</v>
      </c>
      <c r="Q53" s="8">
        <f t="shared" si="23"/>
        <v>1084.9489857449528</v>
      </c>
      <c r="R53" s="8">
        <f t="shared" si="24"/>
        <v>1136.9829215456964</v>
      </c>
      <c r="S53" s="8">
        <f t="shared" si="25"/>
        <v>1035.1944209835942</v>
      </c>
      <c r="T53" s="7">
        <f t="shared" si="26"/>
        <v>60.93753965456468</v>
      </c>
      <c r="U53" s="7">
        <f t="shared" si="27"/>
        <v>30.40768417342263</v>
      </c>
      <c r="V53" s="7">
        <f t="shared" si="28"/>
        <v>50.10024305905028</v>
      </c>
      <c r="W53" s="20">
        <v>49</v>
      </c>
    </row>
    <row r="54" spans="1:23" ht="12.75">
      <c r="A54" s="6">
        <v>49</v>
      </c>
      <c r="C54" s="1">
        <v>32</v>
      </c>
      <c r="D54" s="1" t="s">
        <v>59</v>
      </c>
      <c r="E54" s="1">
        <v>11982</v>
      </c>
      <c r="F54" s="1">
        <v>5</v>
      </c>
      <c r="G54" s="1">
        <v>1190</v>
      </c>
      <c r="H54" s="1">
        <v>323919</v>
      </c>
      <c r="I54" s="1">
        <v>342003</v>
      </c>
      <c r="J54" s="1">
        <v>665922</v>
      </c>
      <c r="K54" s="1">
        <v>20461</v>
      </c>
      <c r="L54" s="1">
        <v>21614</v>
      </c>
      <c r="M54" s="1">
        <v>42075</v>
      </c>
      <c r="N54" s="1">
        <f t="shared" si="29"/>
        <v>303458</v>
      </c>
      <c r="O54" s="1">
        <f t="shared" si="30"/>
        <v>320389</v>
      </c>
      <c r="P54" s="1">
        <f t="shared" si="31"/>
        <v>623847</v>
      </c>
      <c r="Q54" s="8">
        <f t="shared" si="23"/>
        <v>1055.8287720078167</v>
      </c>
      <c r="R54" s="8">
        <f t="shared" si="24"/>
        <v>1056.3511069840183</v>
      </c>
      <c r="S54" s="8">
        <f t="shared" si="25"/>
        <v>1055.7935529793249</v>
      </c>
      <c r="T54" s="7">
        <f t="shared" si="26"/>
        <v>55.576865297946924</v>
      </c>
      <c r="U54" s="7">
        <f t="shared" si="27"/>
        <v>52.06534802203305</v>
      </c>
      <c r="V54" s="7">
        <f t="shared" si="28"/>
        <v>6.318307549532828</v>
      </c>
      <c r="W54" s="20">
        <v>50</v>
      </c>
    </row>
    <row r="55" spans="1:23" ht="12.75">
      <c r="A55" s="6">
        <v>50</v>
      </c>
      <c r="C55" s="1">
        <v>33</v>
      </c>
      <c r="D55" s="1" t="s">
        <v>60</v>
      </c>
      <c r="E55" s="1">
        <v>11501</v>
      </c>
      <c r="F55" s="1">
        <v>4</v>
      </c>
      <c r="G55" s="1">
        <v>845</v>
      </c>
      <c r="H55" s="1">
        <v>233917</v>
      </c>
      <c r="I55" s="1">
        <v>246461</v>
      </c>
      <c r="J55" s="1">
        <v>480378</v>
      </c>
      <c r="K55" s="1">
        <v>8918</v>
      </c>
      <c r="L55" s="1">
        <v>9504</v>
      </c>
      <c r="M55" s="1">
        <v>18422</v>
      </c>
      <c r="N55" s="1">
        <f t="shared" si="29"/>
        <v>224999</v>
      </c>
      <c r="O55" s="1">
        <f t="shared" si="30"/>
        <v>236957</v>
      </c>
      <c r="P55" s="1">
        <f t="shared" si="31"/>
        <v>461956</v>
      </c>
      <c r="Q55" s="8">
        <f t="shared" si="23"/>
        <v>1053.6258587447685</v>
      </c>
      <c r="R55" s="8">
        <f t="shared" si="24"/>
        <v>1065.709800403678</v>
      </c>
      <c r="S55" s="8">
        <f t="shared" si="25"/>
        <v>1053.146902875124</v>
      </c>
      <c r="T55" s="7">
        <f t="shared" si="26"/>
        <v>41.768367968002785</v>
      </c>
      <c r="U55" s="7">
        <f t="shared" si="27"/>
        <v>40.1665942091992</v>
      </c>
      <c r="V55" s="7">
        <f t="shared" si="28"/>
        <v>3.8348966855268145</v>
      </c>
      <c r="W55" s="20">
        <v>51</v>
      </c>
    </row>
    <row r="56" spans="1:23" ht="12.75">
      <c r="A56" s="6">
        <v>51</v>
      </c>
      <c r="C56" s="1">
        <v>34</v>
      </c>
      <c r="D56" s="1" t="s">
        <v>61</v>
      </c>
      <c r="E56" s="1">
        <v>19365</v>
      </c>
      <c r="F56" s="1">
        <v>7</v>
      </c>
      <c r="G56" s="1">
        <v>1025</v>
      </c>
      <c r="H56" s="1">
        <v>269541</v>
      </c>
      <c r="I56" s="1">
        <v>296324</v>
      </c>
      <c r="J56" s="1">
        <v>565865</v>
      </c>
      <c r="K56" s="1">
        <v>41570</v>
      </c>
      <c r="L56" s="1">
        <v>48158</v>
      </c>
      <c r="M56" s="1">
        <v>89728</v>
      </c>
      <c r="N56" s="1">
        <f t="shared" si="29"/>
        <v>227971</v>
      </c>
      <c r="O56" s="1">
        <f t="shared" si="30"/>
        <v>248166</v>
      </c>
      <c r="P56" s="1">
        <f t="shared" si="31"/>
        <v>476137</v>
      </c>
      <c r="Q56" s="8">
        <f t="shared" si="23"/>
        <v>1099.3652171654776</v>
      </c>
      <c r="R56" s="8">
        <f t="shared" si="24"/>
        <v>1158.479672840991</v>
      </c>
      <c r="S56" s="8">
        <f t="shared" si="25"/>
        <v>1088.5858288992897</v>
      </c>
      <c r="T56" s="7">
        <f t="shared" si="26"/>
        <v>29.221017299251226</v>
      </c>
      <c r="U56" s="7">
        <f t="shared" si="27"/>
        <v>24.587503227472244</v>
      </c>
      <c r="V56" s="7">
        <f t="shared" si="28"/>
        <v>15.856785629081141</v>
      </c>
      <c r="W56" s="20">
        <v>52</v>
      </c>
    </row>
    <row r="57" spans="1:23" ht="12.75">
      <c r="A57" s="6">
        <v>52</v>
      </c>
      <c r="C57" s="1">
        <v>35</v>
      </c>
      <c r="D57" s="1" t="s">
        <v>62</v>
      </c>
      <c r="E57" s="1">
        <v>8288</v>
      </c>
      <c r="F57" s="1">
        <v>5</v>
      </c>
      <c r="G57" s="1">
        <v>846</v>
      </c>
      <c r="H57" s="1">
        <v>279143</v>
      </c>
      <c r="I57" s="1">
        <v>293196</v>
      </c>
      <c r="J57" s="1">
        <v>572339</v>
      </c>
      <c r="K57" s="1">
        <v>41726</v>
      </c>
      <c r="L57" s="1">
        <v>40657</v>
      </c>
      <c r="M57" s="1">
        <v>82383</v>
      </c>
      <c r="N57" s="1">
        <f t="shared" si="29"/>
        <v>237417</v>
      </c>
      <c r="O57" s="1">
        <f t="shared" si="30"/>
        <v>252539</v>
      </c>
      <c r="P57" s="1">
        <f t="shared" si="31"/>
        <v>489956</v>
      </c>
      <c r="Q57" s="8">
        <f t="shared" si="23"/>
        <v>1050.343372393361</v>
      </c>
      <c r="R57" s="8">
        <f t="shared" si="24"/>
        <v>974.3804821933567</v>
      </c>
      <c r="S57" s="8">
        <f t="shared" si="25"/>
        <v>1063.6938382676894</v>
      </c>
      <c r="T57" s="7">
        <f t="shared" si="26"/>
        <v>69.05634652509653</v>
      </c>
      <c r="U57" s="7">
        <f t="shared" si="27"/>
        <v>59.11631274131274</v>
      </c>
      <c r="V57" s="7">
        <f t="shared" si="28"/>
        <v>14.394091613536732</v>
      </c>
      <c r="W57" s="20">
        <v>53</v>
      </c>
    </row>
    <row r="58" spans="1:23" ht="12.75">
      <c r="A58" s="6">
        <v>53</v>
      </c>
      <c r="D58" s="1" t="s">
        <v>8</v>
      </c>
      <c r="E58" s="1">
        <v>46962</v>
      </c>
      <c r="F58" s="1">
        <v>23</v>
      </c>
      <c r="G58" s="1">
        <v>4494</v>
      </c>
      <c r="H58" s="1">
        <v>1154002</v>
      </c>
      <c r="I58" s="1">
        <v>1237153</v>
      </c>
      <c r="J58" s="1">
        <v>2391155</v>
      </c>
      <c r="K58" s="1">
        <v>227027</v>
      </c>
      <c r="L58" s="1">
        <v>236990</v>
      </c>
      <c r="M58" s="1">
        <v>464017</v>
      </c>
      <c r="N58" s="1">
        <v>926975</v>
      </c>
      <c r="O58" s="1">
        <v>1000163</v>
      </c>
      <c r="P58" s="1">
        <v>1927138</v>
      </c>
      <c r="Q58" s="8">
        <f aca="true" t="shared" si="32" ref="Q58:Q65">I58*1000/H58</f>
        <v>1072.05446784321</v>
      </c>
      <c r="R58" s="8">
        <f aca="true" t="shared" si="33" ref="R58:R65">L58*1000/K58</f>
        <v>1043.8846480815057</v>
      </c>
      <c r="S58" s="8">
        <f aca="true" t="shared" si="34" ref="S58:S65">O58*1000/N58</f>
        <v>1078.9535855875292</v>
      </c>
      <c r="T58" s="7">
        <f aca="true" t="shared" si="35" ref="T58:T65">J58/E58</f>
        <v>50.91680507644479</v>
      </c>
      <c r="U58" s="7">
        <f aca="true" t="shared" si="36" ref="U58:U65">P58/E58</f>
        <v>41.03611430518291</v>
      </c>
      <c r="V58" s="7">
        <f aca="true" t="shared" si="37" ref="V58:V65">100*M58/J58</f>
        <v>19.40555923810878</v>
      </c>
      <c r="W58" s="20">
        <v>54</v>
      </c>
    </row>
    <row r="59" spans="1:23" ht="12.75">
      <c r="A59" s="6">
        <v>54</v>
      </c>
      <c r="C59" s="1">
        <v>36</v>
      </c>
      <c r="D59" s="1" t="s">
        <v>63</v>
      </c>
      <c r="E59" s="1">
        <v>20485</v>
      </c>
      <c r="F59" s="1">
        <v>10</v>
      </c>
      <c r="G59" s="1">
        <v>1919</v>
      </c>
      <c r="H59" s="1">
        <v>626830</v>
      </c>
      <c r="I59" s="1">
        <v>665998</v>
      </c>
      <c r="J59" s="1">
        <v>1292828</v>
      </c>
      <c r="K59" s="1">
        <v>161523</v>
      </c>
      <c r="L59" s="1">
        <v>167517</v>
      </c>
      <c r="M59" s="1">
        <v>329040</v>
      </c>
      <c r="N59" s="1">
        <f aca="true" t="shared" si="38" ref="N59:P61">H59-K59</f>
        <v>465307</v>
      </c>
      <c r="O59" s="1">
        <f t="shared" si="38"/>
        <v>498481</v>
      </c>
      <c r="P59" s="1">
        <f t="shared" si="38"/>
        <v>963788</v>
      </c>
      <c r="Q59" s="8">
        <f t="shared" si="32"/>
        <v>1062.4858414562161</v>
      </c>
      <c r="R59" s="8">
        <f t="shared" si="33"/>
        <v>1037.1092661726193</v>
      </c>
      <c r="S59" s="8">
        <f t="shared" si="34"/>
        <v>1071.2948655403852</v>
      </c>
      <c r="T59" s="7">
        <f t="shared" si="35"/>
        <v>63.110959238467174</v>
      </c>
      <c r="U59" s="7">
        <f t="shared" si="36"/>
        <v>47.048474493531856</v>
      </c>
      <c r="V59" s="7">
        <f t="shared" si="37"/>
        <v>25.451181440996017</v>
      </c>
      <c r="W59" s="20">
        <v>55</v>
      </c>
    </row>
    <row r="60" spans="1:23" ht="12.75">
      <c r="A60" s="6">
        <v>55</v>
      </c>
      <c r="C60" s="1">
        <v>37</v>
      </c>
      <c r="D60" s="1" t="s">
        <v>64</v>
      </c>
      <c r="E60" s="1">
        <v>12998</v>
      </c>
      <c r="F60" s="1">
        <v>2</v>
      </c>
      <c r="G60" s="1">
        <v>1265</v>
      </c>
      <c r="H60" s="1">
        <v>255053</v>
      </c>
      <c r="I60" s="1">
        <v>278262</v>
      </c>
      <c r="J60" s="1">
        <v>533315</v>
      </c>
      <c r="K60" s="1">
        <v>30146</v>
      </c>
      <c r="L60" s="1">
        <v>32990</v>
      </c>
      <c r="M60" s="1">
        <v>63136</v>
      </c>
      <c r="N60" s="1">
        <f t="shared" si="38"/>
        <v>224907</v>
      </c>
      <c r="O60" s="1">
        <f t="shared" si="38"/>
        <v>245272</v>
      </c>
      <c r="P60" s="1">
        <f t="shared" si="38"/>
        <v>470179</v>
      </c>
      <c r="Q60" s="8">
        <f t="shared" si="32"/>
        <v>1090.9967732196837</v>
      </c>
      <c r="R60" s="8">
        <f t="shared" si="33"/>
        <v>1094.340874411199</v>
      </c>
      <c r="S60" s="8">
        <f t="shared" si="34"/>
        <v>1090.548537840085</v>
      </c>
      <c r="T60" s="7">
        <f t="shared" si="35"/>
        <v>41.03054316048623</v>
      </c>
      <c r="U60" s="7">
        <f t="shared" si="36"/>
        <v>36.17318048930605</v>
      </c>
      <c r="V60" s="7">
        <f t="shared" si="37"/>
        <v>11.838406945238743</v>
      </c>
      <c r="W60" s="20">
        <v>56</v>
      </c>
    </row>
    <row r="61" spans="1:23" ht="12.75">
      <c r="A61" s="6">
        <v>56</v>
      </c>
      <c r="C61" s="1">
        <v>38</v>
      </c>
      <c r="D61" s="1" t="s">
        <v>65</v>
      </c>
      <c r="E61" s="1">
        <v>13479</v>
      </c>
      <c r="F61" s="1">
        <v>11</v>
      </c>
      <c r="G61" s="1">
        <v>1310</v>
      </c>
      <c r="H61" s="1">
        <v>272119</v>
      </c>
      <c r="I61" s="1">
        <v>292893</v>
      </c>
      <c r="J61" s="1">
        <v>565012</v>
      </c>
      <c r="K61" s="1">
        <v>35358</v>
      </c>
      <c r="L61" s="1">
        <v>36483</v>
      </c>
      <c r="M61" s="1">
        <v>71841</v>
      </c>
      <c r="N61" s="1">
        <f t="shared" si="38"/>
        <v>236761</v>
      </c>
      <c r="O61" s="1">
        <f t="shared" si="38"/>
        <v>256410</v>
      </c>
      <c r="P61" s="1">
        <f t="shared" si="38"/>
        <v>493171</v>
      </c>
      <c r="Q61" s="8">
        <f t="shared" si="32"/>
        <v>1076.3416005497595</v>
      </c>
      <c r="R61" s="8">
        <f t="shared" si="33"/>
        <v>1031.8174104870186</v>
      </c>
      <c r="S61" s="8">
        <f t="shared" si="34"/>
        <v>1082.990864204831</v>
      </c>
      <c r="T61" s="7">
        <f t="shared" si="35"/>
        <v>41.91794643519549</v>
      </c>
      <c r="U61" s="7">
        <f t="shared" si="36"/>
        <v>36.58810000741895</v>
      </c>
      <c r="V61" s="7">
        <f t="shared" si="37"/>
        <v>12.714951186877446</v>
      </c>
      <c r="W61" s="20">
        <v>57</v>
      </c>
    </row>
    <row r="62" spans="1:23" ht="12.75">
      <c r="A62" s="6">
        <v>57</v>
      </c>
      <c r="D62" s="1" t="s">
        <v>9</v>
      </c>
      <c r="E62" s="1">
        <v>31175</v>
      </c>
      <c r="F62" s="1">
        <v>157</v>
      </c>
      <c r="G62" s="1">
        <v>3349</v>
      </c>
      <c r="H62" s="1">
        <v>1036641</v>
      </c>
      <c r="I62" s="1">
        <v>999611</v>
      </c>
      <c r="J62" s="1">
        <v>2036252</v>
      </c>
      <c r="K62" s="1">
        <v>451753</v>
      </c>
      <c r="L62" s="1">
        <v>399892</v>
      </c>
      <c r="M62" s="1">
        <v>851645</v>
      </c>
      <c r="N62" s="1">
        <v>584888</v>
      </c>
      <c r="O62" s="1">
        <v>599719</v>
      </c>
      <c r="P62" s="1">
        <v>1184607</v>
      </c>
      <c r="Q62" s="8">
        <f t="shared" si="32"/>
        <v>964.2788583511553</v>
      </c>
      <c r="R62" s="8">
        <f t="shared" si="33"/>
        <v>885.2005410036015</v>
      </c>
      <c r="S62" s="8">
        <f t="shared" si="34"/>
        <v>1025.356991423999</v>
      </c>
      <c r="T62" s="7">
        <f t="shared" si="35"/>
        <v>65.31682437850841</v>
      </c>
      <c r="U62" s="7">
        <f t="shared" si="36"/>
        <v>37.99862068965517</v>
      </c>
      <c r="V62" s="7">
        <f t="shared" si="37"/>
        <v>41.8241455379786</v>
      </c>
      <c r="W62" s="20">
        <v>58</v>
      </c>
    </row>
    <row r="63" spans="1:23" ht="12.75">
      <c r="A63" s="6">
        <v>58</v>
      </c>
      <c r="C63" s="1">
        <v>39</v>
      </c>
      <c r="D63" s="1" t="s">
        <v>66</v>
      </c>
      <c r="E63" s="1">
        <v>10472</v>
      </c>
      <c r="F63" s="1">
        <v>51</v>
      </c>
      <c r="G63" s="1">
        <v>1356</v>
      </c>
      <c r="H63" s="1">
        <v>386020</v>
      </c>
      <c r="I63" s="1">
        <v>380648</v>
      </c>
      <c r="J63" s="1">
        <v>766668</v>
      </c>
      <c r="K63" s="1">
        <v>165128</v>
      </c>
      <c r="L63" s="1">
        <v>153103</v>
      </c>
      <c r="M63" s="1">
        <v>318231</v>
      </c>
      <c r="N63" s="1">
        <f aca="true" t="shared" si="39" ref="N63:P65">H63-K63</f>
        <v>220892</v>
      </c>
      <c r="O63" s="1">
        <f t="shared" si="39"/>
        <v>227545</v>
      </c>
      <c r="P63" s="1">
        <f t="shared" si="39"/>
        <v>448437</v>
      </c>
      <c r="Q63" s="8">
        <f t="shared" si="32"/>
        <v>986.0836226102274</v>
      </c>
      <c r="R63" s="8">
        <f t="shared" si="33"/>
        <v>927.1777045685772</v>
      </c>
      <c r="S63" s="8">
        <f t="shared" si="34"/>
        <v>1030.1187910834253</v>
      </c>
      <c r="T63" s="7">
        <f t="shared" si="35"/>
        <v>73.21122994652407</v>
      </c>
      <c r="U63" s="7">
        <f t="shared" si="36"/>
        <v>42.82247899159664</v>
      </c>
      <c r="V63" s="7">
        <f t="shared" si="37"/>
        <v>41.508319115966756</v>
      </c>
      <c r="W63" s="20">
        <v>59</v>
      </c>
    </row>
    <row r="64" spans="1:23" ht="12.75">
      <c r="A64" s="6">
        <v>59</v>
      </c>
      <c r="C64" s="1">
        <v>40</v>
      </c>
      <c r="D64" s="1" t="s">
        <v>67</v>
      </c>
      <c r="E64" s="1">
        <v>11133</v>
      </c>
      <c r="F64" s="1">
        <v>49</v>
      </c>
      <c r="G64" s="1">
        <v>834</v>
      </c>
      <c r="H64" s="1">
        <v>311087</v>
      </c>
      <c r="I64" s="1">
        <v>303556</v>
      </c>
      <c r="J64" s="1">
        <v>614643</v>
      </c>
      <c r="K64" s="1">
        <v>127818</v>
      </c>
      <c r="L64" s="1">
        <v>113709</v>
      </c>
      <c r="M64" s="1">
        <v>241527</v>
      </c>
      <c r="N64" s="1">
        <f t="shared" si="39"/>
        <v>183269</v>
      </c>
      <c r="O64" s="1">
        <f t="shared" si="39"/>
        <v>189847</v>
      </c>
      <c r="P64" s="1">
        <f t="shared" si="39"/>
        <v>373116</v>
      </c>
      <c r="Q64" s="8">
        <f t="shared" si="32"/>
        <v>975.7913381144182</v>
      </c>
      <c r="R64" s="8">
        <f t="shared" si="33"/>
        <v>889.6164859409473</v>
      </c>
      <c r="S64" s="8">
        <f t="shared" si="34"/>
        <v>1035.892595037895</v>
      </c>
      <c r="T64" s="7">
        <f t="shared" si="35"/>
        <v>55.20910805712746</v>
      </c>
      <c r="U64" s="7">
        <f t="shared" si="36"/>
        <v>33.51441659929938</v>
      </c>
      <c r="V64" s="7">
        <f t="shared" si="37"/>
        <v>39.29549348158199</v>
      </c>
      <c r="W64" s="20">
        <v>60</v>
      </c>
    </row>
    <row r="65" spans="1:23" ht="12.75">
      <c r="A65" s="6">
        <v>60</v>
      </c>
      <c r="C65" s="1">
        <v>41</v>
      </c>
      <c r="D65" s="1" t="s">
        <v>68</v>
      </c>
      <c r="E65" s="1">
        <v>9570</v>
      </c>
      <c r="F65" s="1">
        <v>57</v>
      </c>
      <c r="G65" s="1">
        <v>1159</v>
      </c>
      <c r="H65" s="1">
        <v>339534</v>
      </c>
      <c r="I65" s="1">
        <v>315407</v>
      </c>
      <c r="J65" s="1">
        <v>654941</v>
      </c>
      <c r="K65" s="1">
        <v>158807</v>
      </c>
      <c r="L65" s="1">
        <v>133080</v>
      </c>
      <c r="M65" s="1">
        <v>291887</v>
      </c>
      <c r="N65" s="1">
        <f t="shared" si="39"/>
        <v>180727</v>
      </c>
      <c r="O65" s="1">
        <f t="shared" si="39"/>
        <v>182327</v>
      </c>
      <c r="P65" s="1">
        <f t="shared" si="39"/>
        <v>363054</v>
      </c>
      <c r="Q65" s="8">
        <f t="shared" si="32"/>
        <v>928.940842448768</v>
      </c>
      <c r="R65" s="8">
        <f t="shared" si="33"/>
        <v>837.9983250108622</v>
      </c>
      <c r="S65" s="8">
        <f t="shared" si="34"/>
        <v>1008.8531320721308</v>
      </c>
      <c r="T65" s="7">
        <f t="shared" si="35"/>
        <v>68.43688610240335</v>
      </c>
      <c r="U65" s="7">
        <f t="shared" si="36"/>
        <v>37.93667711598746</v>
      </c>
      <c r="V65" s="7">
        <f t="shared" si="37"/>
        <v>44.566915187780275</v>
      </c>
      <c r="W65" s="20">
        <v>61</v>
      </c>
    </row>
    <row r="66" spans="1:23" ht="12.75">
      <c r="A66" s="6">
        <v>61</v>
      </c>
      <c r="D66" s="3" t="s">
        <v>10</v>
      </c>
      <c r="E66" s="3">
        <v>185191</v>
      </c>
      <c r="F66" s="3">
        <v>98</v>
      </c>
      <c r="G66" s="3">
        <v>12385</v>
      </c>
      <c r="H66" s="3">
        <v>3009046</v>
      </c>
      <c r="I66" s="3">
        <v>2852483</v>
      </c>
      <c r="J66" s="3">
        <v>5861529</v>
      </c>
      <c r="K66" s="3">
        <v>728679</v>
      </c>
      <c r="L66" s="3">
        <v>682197</v>
      </c>
      <c r="M66" s="3">
        <v>1410876</v>
      </c>
      <c r="N66" s="3">
        <v>2280367</v>
      </c>
      <c r="O66" s="3">
        <v>2170286</v>
      </c>
      <c r="P66" s="3">
        <v>4450653</v>
      </c>
      <c r="Q66" s="4">
        <f aca="true" t="shared" si="40" ref="Q66:Q82">I66*1000/H66</f>
        <v>947.9692234681689</v>
      </c>
      <c r="R66" s="4">
        <f aca="true" t="shared" si="41" ref="R66:R82">L66*1000/K66</f>
        <v>936.2105947886517</v>
      </c>
      <c r="S66" s="4">
        <f aca="true" t="shared" si="42" ref="S66:S82">O66*1000/N66</f>
        <v>951.7266299678955</v>
      </c>
      <c r="T66" s="19">
        <v>31.7</v>
      </c>
      <c r="U66" s="19">
        <v>24</v>
      </c>
      <c r="V66" s="19">
        <v>24.1</v>
      </c>
      <c r="W66" s="20">
        <v>62</v>
      </c>
    </row>
    <row r="67" spans="1:23" ht="12.75">
      <c r="A67" s="6">
        <v>62</v>
      </c>
      <c r="D67" s="1" t="s">
        <v>11</v>
      </c>
      <c r="E67" s="1">
        <v>85968</v>
      </c>
      <c r="F67" s="1">
        <v>35</v>
      </c>
      <c r="G67" s="1">
        <v>5788</v>
      </c>
      <c r="H67" s="1">
        <v>1212859</v>
      </c>
      <c r="I67" s="1">
        <v>1101712</v>
      </c>
      <c r="J67" s="1">
        <v>2314571</v>
      </c>
      <c r="K67" s="1">
        <v>338325</v>
      </c>
      <c r="L67" s="1">
        <v>311232</v>
      </c>
      <c r="M67" s="1">
        <v>649557</v>
      </c>
      <c r="N67" s="1">
        <v>874534</v>
      </c>
      <c r="O67" s="1">
        <v>790480</v>
      </c>
      <c r="P67" s="1">
        <v>1665014</v>
      </c>
      <c r="Q67" s="8">
        <f t="shared" si="40"/>
        <v>908.3595042787332</v>
      </c>
      <c r="R67" s="8">
        <f t="shared" si="41"/>
        <v>919.9201950786966</v>
      </c>
      <c r="S67" s="8">
        <f t="shared" si="42"/>
        <v>903.8870987291517</v>
      </c>
      <c r="T67" s="7">
        <v>26.9</v>
      </c>
      <c r="U67" s="7">
        <v>19.4</v>
      </c>
      <c r="V67" s="7">
        <v>28.1</v>
      </c>
      <c r="W67" s="20">
        <v>63</v>
      </c>
    </row>
    <row r="68" spans="1:23" ht="12.75">
      <c r="A68" s="6">
        <v>63</v>
      </c>
      <c r="C68" s="1">
        <v>1</v>
      </c>
      <c r="D68" s="1" t="s">
        <v>69</v>
      </c>
      <c r="F68" s="1">
        <v>2</v>
      </c>
      <c r="G68" s="1">
        <v>206</v>
      </c>
      <c r="H68" s="1">
        <f aca="true" t="shared" si="43" ref="H68:H82">+K68+N68</f>
        <v>272551</v>
      </c>
      <c r="I68" s="1">
        <f aca="true" t="shared" si="44" ref="I68:I82">+L68+O68</f>
        <v>254669</v>
      </c>
      <c r="J68" s="1">
        <f aca="true" t="shared" si="45" ref="J68:J82">+M68+P68</f>
        <v>527220</v>
      </c>
      <c r="K68" s="1">
        <v>233873</v>
      </c>
      <c r="L68" s="1">
        <v>219460</v>
      </c>
      <c r="M68" s="1">
        <v>453333</v>
      </c>
      <c r="N68" s="1">
        <v>38678</v>
      </c>
      <c r="O68" s="1">
        <v>35209</v>
      </c>
      <c r="P68" s="1">
        <f>SUM(N68:O68)</f>
        <v>73887</v>
      </c>
      <c r="Q68" s="8">
        <f t="shared" si="40"/>
        <v>934.3902609052984</v>
      </c>
      <c r="R68" s="8">
        <f t="shared" si="41"/>
        <v>938.3725355214154</v>
      </c>
      <c r="S68" s="8">
        <f t="shared" si="42"/>
        <v>910.3107709809194</v>
      </c>
      <c r="V68" s="7">
        <f aca="true" t="shared" si="46" ref="V68:V92">100*M68/J68</f>
        <v>85.98554683054512</v>
      </c>
      <c r="W68" s="20">
        <v>64</v>
      </c>
    </row>
    <row r="69" spans="1:23" ht="12.75">
      <c r="A69" s="6">
        <v>64</v>
      </c>
      <c r="C69" s="1">
        <v>2</v>
      </c>
      <c r="D69" s="1" t="s">
        <v>70</v>
      </c>
      <c r="F69" s="1">
        <v>3</v>
      </c>
      <c r="G69" s="1">
        <v>326</v>
      </c>
      <c r="H69" s="1">
        <f t="shared" si="43"/>
        <v>65849</v>
      </c>
      <c r="I69" s="1">
        <f t="shared" si="44"/>
        <v>57503</v>
      </c>
      <c r="J69" s="1">
        <f t="shared" si="45"/>
        <v>123352</v>
      </c>
      <c r="K69" s="1">
        <v>5591</v>
      </c>
      <c r="L69" s="1">
        <v>4679</v>
      </c>
      <c r="M69" s="1">
        <v>10270</v>
      </c>
      <c r="N69" s="1">
        <v>60258</v>
      </c>
      <c r="O69" s="1">
        <v>52824</v>
      </c>
      <c r="P69" s="1">
        <f aca="true" t="shared" si="47" ref="P69:P82">SUM(N69:O69)</f>
        <v>113082</v>
      </c>
      <c r="Q69" s="8">
        <f t="shared" si="40"/>
        <v>873.2554784431047</v>
      </c>
      <c r="R69" s="8">
        <f t="shared" si="41"/>
        <v>836.8807011268109</v>
      </c>
      <c r="S69" s="8">
        <f t="shared" si="42"/>
        <v>876.6304888977397</v>
      </c>
      <c r="V69" s="7">
        <f t="shared" si="46"/>
        <v>8.325766910954018</v>
      </c>
      <c r="W69" s="20">
        <v>65</v>
      </c>
    </row>
    <row r="70" spans="1:23" ht="12.75">
      <c r="A70" s="6">
        <v>65</v>
      </c>
      <c r="C70" s="1">
        <v>3</v>
      </c>
      <c r="D70" s="1" t="s">
        <v>71</v>
      </c>
      <c r="F70" s="1">
        <v>3</v>
      </c>
      <c r="G70" s="1">
        <v>419</v>
      </c>
      <c r="H70" s="1">
        <f t="shared" si="43"/>
        <v>109368</v>
      </c>
      <c r="I70" s="1">
        <f t="shared" si="44"/>
        <v>97319</v>
      </c>
      <c r="J70" s="1">
        <f t="shared" si="45"/>
        <v>206687</v>
      </c>
      <c r="K70" s="1">
        <v>33771</v>
      </c>
      <c r="L70" s="1">
        <v>29773</v>
      </c>
      <c r="M70" s="1">
        <v>63544</v>
      </c>
      <c r="N70" s="1">
        <v>75597</v>
      </c>
      <c r="O70" s="1">
        <v>67546</v>
      </c>
      <c r="P70" s="1">
        <f t="shared" si="47"/>
        <v>143143</v>
      </c>
      <c r="Q70" s="8">
        <f t="shared" si="40"/>
        <v>889.830663448175</v>
      </c>
      <c r="R70" s="8">
        <f t="shared" si="41"/>
        <v>881.6144028900536</v>
      </c>
      <c r="S70" s="8">
        <f t="shared" si="42"/>
        <v>893.501064857071</v>
      </c>
      <c r="V70" s="7">
        <f t="shared" si="46"/>
        <v>30.744071954210956</v>
      </c>
      <c r="W70" s="20">
        <v>66</v>
      </c>
    </row>
    <row r="71" spans="1:23" ht="12.75">
      <c r="A71" s="6">
        <v>66</v>
      </c>
      <c r="C71" s="1">
        <v>4</v>
      </c>
      <c r="D71" s="1" t="s">
        <v>72</v>
      </c>
      <c r="F71" s="1">
        <v>4</v>
      </c>
      <c r="G71" s="1">
        <v>534</v>
      </c>
      <c r="H71" s="1">
        <f t="shared" si="43"/>
        <v>91978</v>
      </c>
      <c r="I71" s="1">
        <f t="shared" si="44"/>
        <v>80873</v>
      </c>
      <c r="J71" s="1">
        <f t="shared" si="45"/>
        <v>172851</v>
      </c>
      <c r="K71" s="1">
        <v>6097</v>
      </c>
      <c r="L71" s="1">
        <v>5021</v>
      </c>
      <c r="M71" s="1">
        <v>11118</v>
      </c>
      <c r="N71" s="1">
        <v>85881</v>
      </c>
      <c r="O71" s="1">
        <v>75852</v>
      </c>
      <c r="P71" s="1">
        <f t="shared" si="47"/>
        <v>161733</v>
      </c>
      <c r="Q71" s="8">
        <f t="shared" si="40"/>
        <v>879.2646067537889</v>
      </c>
      <c r="R71" s="8">
        <f t="shared" si="41"/>
        <v>823.5197638182713</v>
      </c>
      <c r="S71" s="8">
        <f t="shared" si="42"/>
        <v>883.2221329514095</v>
      </c>
      <c r="V71" s="7">
        <f t="shared" si="46"/>
        <v>6.432129406251627</v>
      </c>
      <c r="W71" s="20">
        <v>67</v>
      </c>
    </row>
    <row r="72" spans="1:23" ht="12.75">
      <c r="A72" s="6">
        <v>67</v>
      </c>
      <c r="C72" s="1">
        <v>5</v>
      </c>
      <c r="D72" s="1" t="s">
        <v>73</v>
      </c>
      <c r="F72" s="1">
        <v>1</v>
      </c>
      <c r="G72" s="1">
        <v>298</v>
      </c>
      <c r="H72" s="1">
        <f t="shared" si="43"/>
        <v>39414</v>
      </c>
      <c r="I72" s="1">
        <f t="shared" si="44"/>
        <v>35957</v>
      </c>
      <c r="J72" s="1">
        <f t="shared" si="45"/>
        <v>75371</v>
      </c>
      <c r="K72" s="1">
        <v>1708</v>
      </c>
      <c r="L72" s="1">
        <v>1452</v>
      </c>
      <c r="M72" s="1">
        <v>3160</v>
      </c>
      <c r="N72" s="1">
        <v>37706</v>
      </c>
      <c r="O72" s="1">
        <v>34505</v>
      </c>
      <c r="P72" s="1">
        <f t="shared" si="47"/>
        <v>72211</v>
      </c>
      <c r="Q72" s="8">
        <f t="shared" si="40"/>
        <v>912.2900492210889</v>
      </c>
      <c r="R72" s="8">
        <f t="shared" si="41"/>
        <v>850.1170960187353</v>
      </c>
      <c r="S72" s="8">
        <f t="shared" si="42"/>
        <v>915.1063491221556</v>
      </c>
      <c r="T72" s="7"/>
      <c r="U72" s="7"/>
      <c r="V72" s="7">
        <f t="shared" si="46"/>
        <v>4.192593968502474</v>
      </c>
      <c r="W72" s="20">
        <v>68</v>
      </c>
    </row>
    <row r="73" spans="1:23" ht="12.75">
      <c r="A73" s="6">
        <v>68</v>
      </c>
      <c r="C73" s="1">
        <v>6</v>
      </c>
      <c r="D73" s="1" t="s">
        <v>74</v>
      </c>
      <c r="F73" s="1">
        <v>1</v>
      </c>
      <c r="G73" s="1">
        <v>236</v>
      </c>
      <c r="H73" s="1">
        <f t="shared" si="43"/>
        <v>42906</v>
      </c>
      <c r="I73" s="1">
        <f t="shared" si="44"/>
        <v>37298</v>
      </c>
      <c r="J73" s="1">
        <f t="shared" si="45"/>
        <v>80204</v>
      </c>
      <c r="K73" s="1">
        <v>1817</v>
      </c>
      <c r="L73" s="1">
        <v>1487</v>
      </c>
      <c r="M73" s="1">
        <v>3304</v>
      </c>
      <c r="N73" s="1">
        <v>41089</v>
      </c>
      <c r="O73" s="1">
        <v>35811</v>
      </c>
      <c r="P73" s="1">
        <f t="shared" si="47"/>
        <v>76900</v>
      </c>
      <c r="Q73" s="8">
        <f t="shared" si="40"/>
        <v>869.2956696033189</v>
      </c>
      <c r="R73" s="8">
        <f t="shared" si="41"/>
        <v>818.3819482663731</v>
      </c>
      <c r="S73" s="8">
        <f t="shared" si="42"/>
        <v>871.5471294020298</v>
      </c>
      <c r="T73" s="7"/>
      <c r="U73" s="7"/>
      <c r="V73" s="7">
        <f t="shared" si="46"/>
        <v>4.119495287018104</v>
      </c>
      <c r="W73" s="20">
        <v>69</v>
      </c>
    </row>
    <row r="74" spans="1:23" ht="12.75">
      <c r="A74" s="6">
        <v>69</v>
      </c>
      <c r="C74" s="1">
        <v>7</v>
      </c>
      <c r="D74" s="1" t="s">
        <v>75</v>
      </c>
      <c r="F74" s="1">
        <v>3</v>
      </c>
      <c r="G74" s="1">
        <v>279</v>
      </c>
      <c r="H74" s="1">
        <f t="shared" si="43"/>
        <v>64698</v>
      </c>
      <c r="I74" s="1">
        <f t="shared" si="44"/>
        <v>56557</v>
      </c>
      <c r="J74" s="1">
        <f t="shared" si="45"/>
        <v>121255</v>
      </c>
      <c r="K74" s="1">
        <v>3624</v>
      </c>
      <c r="L74" s="1">
        <v>3143</v>
      </c>
      <c r="M74" s="1">
        <v>6767</v>
      </c>
      <c r="N74" s="1">
        <v>61074</v>
      </c>
      <c r="O74" s="1">
        <v>53414</v>
      </c>
      <c r="P74" s="1">
        <f t="shared" si="47"/>
        <v>114488</v>
      </c>
      <c r="Q74" s="8">
        <f t="shared" si="40"/>
        <v>874.1692169773409</v>
      </c>
      <c r="R74" s="8">
        <f t="shared" si="41"/>
        <v>867.2737306843267</v>
      </c>
      <c r="S74" s="8">
        <f t="shared" si="42"/>
        <v>874.5783803255067</v>
      </c>
      <c r="T74" s="7"/>
      <c r="U74" s="7"/>
      <c r="V74" s="7">
        <f t="shared" si="46"/>
        <v>5.580800791719929</v>
      </c>
      <c r="W74" s="20">
        <v>70</v>
      </c>
    </row>
    <row r="75" spans="1:23" ht="12.75">
      <c r="A75" s="6">
        <v>70</v>
      </c>
      <c r="C75" s="1">
        <v>8</v>
      </c>
      <c r="D75" s="1" t="s">
        <v>76</v>
      </c>
      <c r="F75" s="1">
        <v>3</v>
      </c>
      <c r="G75" s="1">
        <v>614</v>
      </c>
      <c r="H75" s="1">
        <f t="shared" si="43"/>
        <v>99184</v>
      </c>
      <c r="I75" s="1">
        <f t="shared" si="44"/>
        <v>90732</v>
      </c>
      <c r="J75" s="1">
        <f t="shared" si="45"/>
        <v>189916</v>
      </c>
      <c r="K75" s="1">
        <v>9489</v>
      </c>
      <c r="L75" s="1">
        <v>8413</v>
      </c>
      <c r="M75" s="1">
        <v>17902</v>
      </c>
      <c r="N75" s="1">
        <v>89695</v>
      </c>
      <c r="O75" s="1">
        <v>82319</v>
      </c>
      <c r="P75" s="1">
        <f t="shared" si="47"/>
        <v>172014</v>
      </c>
      <c r="Q75" s="8">
        <f t="shared" si="40"/>
        <v>914.7846426843039</v>
      </c>
      <c r="R75" s="8">
        <f t="shared" si="41"/>
        <v>886.6055432606175</v>
      </c>
      <c r="S75" s="8">
        <f t="shared" si="42"/>
        <v>917.7657617481465</v>
      </c>
      <c r="T75" s="7"/>
      <c r="U75" s="7"/>
      <c r="V75" s="7">
        <f t="shared" si="46"/>
        <v>9.426272667916342</v>
      </c>
      <c r="W75" s="20">
        <v>71</v>
      </c>
    </row>
    <row r="76" spans="1:23" ht="12.75">
      <c r="A76" s="6">
        <v>71</v>
      </c>
      <c r="C76" s="1">
        <v>9</v>
      </c>
      <c r="D76" s="1" t="s">
        <v>77</v>
      </c>
      <c r="F76" s="1">
        <v>1</v>
      </c>
      <c r="G76" s="1">
        <v>480</v>
      </c>
      <c r="H76" s="1">
        <f t="shared" si="43"/>
        <v>26678</v>
      </c>
      <c r="I76" s="1">
        <f t="shared" si="44"/>
        <v>24748</v>
      </c>
      <c r="J76" s="1">
        <f t="shared" si="45"/>
        <v>51426</v>
      </c>
      <c r="K76" s="1">
        <v>339</v>
      </c>
      <c r="L76" s="1">
        <v>96</v>
      </c>
      <c r="M76" s="1">
        <v>435</v>
      </c>
      <c r="N76" s="1">
        <v>26339</v>
      </c>
      <c r="O76" s="1">
        <v>24652</v>
      </c>
      <c r="P76" s="1">
        <f t="shared" si="47"/>
        <v>50991</v>
      </c>
      <c r="Q76" s="8">
        <f t="shared" si="40"/>
        <v>927.6557463078192</v>
      </c>
      <c r="R76" s="8">
        <f t="shared" si="41"/>
        <v>283.1858407079646</v>
      </c>
      <c r="S76" s="8">
        <f t="shared" si="42"/>
        <v>935.9504916663503</v>
      </c>
      <c r="T76" s="7"/>
      <c r="U76" s="7"/>
      <c r="V76" s="7">
        <f t="shared" si="46"/>
        <v>0.8458756271146891</v>
      </c>
      <c r="W76" s="20">
        <v>72</v>
      </c>
    </row>
    <row r="77" spans="1:23" ht="12.75">
      <c r="A77" s="6">
        <v>72</v>
      </c>
      <c r="C77" s="1">
        <v>10</v>
      </c>
      <c r="D77" s="1" t="s">
        <v>78</v>
      </c>
      <c r="F77" s="1">
        <v>2</v>
      </c>
      <c r="G77" s="1">
        <v>751</v>
      </c>
      <c r="H77" s="1">
        <f t="shared" si="43"/>
        <v>108215</v>
      </c>
      <c r="I77" s="1">
        <f t="shared" si="44"/>
        <v>100264</v>
      </c>
      <c r="J77" s="1">
        <f t="shared" si="45"/>
        <v>208479</v>
      </c>
      <c r="K77" s="1">
        <v>6806</v>
      </c>
      <c r="L77" s="1">
        <v>6029</v>
      </c>
      <c r="M77" s="1">
        <v>12835</v>
      </c>
      <c r="N77" s="1">
        <v>101409</v>
      </c>
      <c r="O77" s="1">
        <v>94235</v>
      </c>
      <c r="P77" s="1">
        <f t="shared" si="47"/>
        <v>195644</v>
      </c>
      <c r="Q77" s="8">
        <f t="shared" si="40"/>
        <v>926.5258975188283</v>
      </c>
      <c r="R77" s="8">
        <f t="shared" si="41"/>
        <v>885.8360270349691</v>
      </c>
      <c r="S77" s="8">
        <f t="shared" si="42"/>
        <v>929.2567720813735</v>
      </c>
      <c r="T77" s="7"/>
      <c r="U77" s="7"/>
      <c r="V77" s="7">
        <f t="shared" si="46"/>
        <v>6.1564953784314005</v>
      </c>
      <c r="W77" s="20">
        <v>73</v>
      </c>
    </row>
    <row r="78" spans="1:23" ht="12.75">
      <c r="A78" s="6">
        <v>73</v>
      </c>
      <c r="C78" s="1">
        <v>11</v>
      </c>
      <c r="D78" s="1" t="s">
        <v>79</v>
      </c>
      <c r="F78" s="1">
        <v>1</v>
      </c>
      <c r="G78" s="1">
        <v>259</v>
      </c>
      <c r="H78" s="1">
        <f t="shared" si="43"/>
        <v>57130</v>
      </c>
      <c r="I78" s="1">
        <f t="shared" si="44"/>
        <v>49919</v>
      </c>
      <c r="J78" s="1">
        <f t="shared" si="45"/>
        <v>107049</v>
      </c>
      <c r="K78" s="1">
        <v>12137</v>
      </c>
      <c r="L78" s="1">
        <v>10807</v>
      </c>
      <c r="M78" s="1">
        <v>22944</v>
      </c>
      <c r="N78" s="1">
        <v>44993</v>
      </c>
      <c r="O78" s="1">
        <v>39112</v>
      </c>
      <c r="P78" s="1">
        <f t="shared" si="47"/>
        <v>84105</v>
      </c>
      <c r="Q78" s="8">
        <f t="shared" si="40"/>
        <v>873.779100297567</v>
      </c>
      <c r="R78" s="8">
        <f t="shared" si="41"/>
        <v>890.4177309054955</v>
      </c>
      <c r="S78" s="8">
        <f t="shared" si="42"/>
        <v>869.2907785655547</v>
      </c>
      <c r="T78" s="7"/>
      <c r="U78" s="7"/>
      <c r="V78" s="7">
        <f t="shared" si="46"/>
        <v>21.433175461704455</v>
      </c>
      <c r="W78" s="20">
        <v>74</v>
      </c>
    </row>
    <row r="79" spans="1:23" ht="12.75">
      <c r="A79" s="6">
        <v>74</v>
      </c>
      <c r="C79" s="1">
        <v>12</v>
      </c>
      <c r="D79" s="1" t="s">
        <v>80</v>
      </c>
      <c r="F79" s="1">
        <v>4</v>
      </c>
      <c r="G79" s="1">
        <v>424</v>
      </c>
      <c r="H79" s="1">
        <f t="shared" si="43"/>
        <v>68805</v>
      </c>
      <c r="I79" s="1">
        <f t="shared" si="44"/>
        <v>60562</v>
      </c>
      <c r="J79" s="1">
        <f t="shared" si="45"/>
        <v>129367</v>
      </c>
      <c r="K79" s="1">
        <v>6699</v>
      </c>
      <c r="L79" s="1">
        <v>6504</v>
      </c>
      <c r="M79" s="1">
        <v>13203</v>
      </c>
      <c r="N79" s="1">
        <v>62106</v>
      </c>
      <c r="O79" s="1">
        <v>54058</v>
      </c>
      <c r="P79" s="1">
        <f t="shared" si="47"/>
        <v>116164</v>
      </c>
      <c r="Q79" s="8">
        <f t="shared" si="40"/>
        <v>880.1976600537752</v>
      </c>
      <c r="R79" s="8">
        <f t="shared" si="41"/>
        <v>970.8911777877295</v>
      </c>
      <c r="S79" s="8">
        <f t="shared" si="42"/>
        <v>870.4150967700383</v>
      </c>
      <c r="T79" s="7"/>
      <c r="U79" s="7"/>
      <c r="V79" s="7">
        <f t="shared" si="46"/>
        <v>10.20584847758702</v>
      </c>
      <c r="W79" s="20">
        <v>75</v>
      </c>
    </row>
    <row r="80" spans="1:23" ht="12.75">
      <c r="A80" s="6">
        <v>75</v>
      </c>
      <c r="C80" s="1">
        <v>13</v>
      </c>
      <c r="D80" s="1" t="s">
        <v>81</v>
      </c>
      <c r="F80" s="1">
        <v>2</v>
      </c>
      <c r="G80" s="1">
        <v>408</v>
      </c>
      <c r="H80" s="1">
        <f t="shared" si="43"/>
        <v>47266</v>
      </c>
      <c r="I80" s="1">
        <f t="shared" si="44"/>
        <v>43919</v>
      </c>
      <c r="J80" s="1">
        <f t="shared" si="45"/>
        <v>91185</v>
      </c>
      <c r="K80" s="1">
        <v>3928</v>
      </c>
      <c r="L80" s="1">
        <v>3819</v>
      </c>
      <c r="M80" s="1">
        <v>7747</v>
      </c>
      <c r="N80" s="1">
        <v>43338</v>
      </c>
      <c r="O80" s="1">
        <v>40100</v>
      </c>
      <c r="P80" s="1">
        <f t="shared" si="47"/>
        <v>83438</v>
      </c>
      <c r="Q80" s="8">
        <f t="shared" si="40"/>
        <v>929.1879998307452</v>
      </c>
      <c r="R80" s="8">
        <f t="shared" si="41"/>
        <v>972.2505091649695</v>
      </c>
      <c r="S80" s="8">
        <f t="shared" si="42"/>
        <v>925.2849693109973</v>
      </c>
      <c r="T80" s="7"/>
      <c r="U80" s="7"/>
      <c r="V80" s="7">
        <f t="shared" si="46"/>
        <v>8.49591489828371</v>
      </c>
      <c r="W80" s="20">
        <v>76</v>
      </c>
    </row>
    <row r="81" spans="1:23" ht="12.75">
      <c r="A81" s="6">
        <v>76</v>
      </c>
      <c r="C81" s="1">
        <v>14</v>
      </c>
      <c r="D81" s="1" t="s">
        <v>82</v>
      </c>
      <c r="F81" s="1">
        <v>3</v>
      </c>
      <c r="G81" s="1">
        <v>244</v>
      </c>
      <c r="H81" s="1">
        <f t="shared" si="43"/>
        <v>55686</v>
      </c>
      <c r="I81" s="1">
        <f t="shared" si="44"/>
        <v>49223</v>
      </c>
      <c r="J81" s="1">
        <f t="shared" si="45"/>
        <v>104909</v>
      </c>
      <c r="K81" s="1">
        <v>8267</v>
      </c>
      <c r="L81" s="1">
        <v>6435</v>
      </c>
      <c r="M81" s="1">
        <v>14702</v>
      </c>
      <c r="N81" s="1">
        <v>47419</v>
      </c>
      <c r="O81" s="1">
        <v>42788</v>
      </c>
      <c r="P81" s="1">
        <f t="shared" si="47"/>
        <v>90207</v>
      </c>
      <c r="Q81" s="8">
        <f t="shared" si="40"/>
        <v>883.9385123729484</v>
      </c>
      <c r="R81" s="8">
        <f t="shared" si="41"/>
        <v>778.3960324180476</v>
      </c>
      <c r="S81" s="8">
        <f t="shared" si="42"/>
        <v>902.3387249836563</v>
      </c>
      <c r="T81" s="7"/>
      <c r="U81" s="7"/>
      <c r="V81" s="7">
        <f t="shared" si="46"/>
        <v>14.014050272140617</v>
      </c>
      <c r="W81" s="20">
        <v>77</v>
      </c>
    </row>
    <row r="82" spans="1:23" ht="12.75">
      <c r="A82" s="6">
        <v>77</v>
      </c>
      <c r="C82" s="1">
        <v>15</v>
      </c>
      <c r="D82" s="1" t="s">
        <v>83</v>
      </c>
      <c r="F82" s="1">
        <v>2</v>
      </c>
      <c r="G82" s="1">
        <v>310</v>
      </c>
      <c r="H82" s="1">
        <f t="shared" si="43"/>
        <v>63131</v>
      </c>
      <c r="I82" s="1">
        <f t="shared" si="44"/>
        <v>62169</v>
      </c>
      <c r="J82" s="1">
        <f t="shared" si="45"/>
        <v>125300</v>
      </c>
      <c r="K82" s="1">
        <v>4179</v>
      </c>
      <c r="L82" s="1">
        <v>4114</v>
      </c>
      <c r="M82" s="1">
        <v>8293</v>
      </c>
      <c r="N82" s="1">
        <v>58952</v>
      </c>
      <c r="O82" s="1">
        <v>58055</v>
      </c>
      <c r="P82" s="1">
        <f t="shared" si="47"/>
        <v>117007</v>
      </c>
      <c r="Q82" s="8">
        <f t="shared" si="40"/>
        <v>984.7618444187483</v>
      </c>
      <c r="R82" s="8">
        <f t="shared" si="41"/>
        <v>984.4460397224217</v>
      </c>
      <c r="S82" s="8">
        <f t="shared" si="42"/>
        <v>984.784231238974</v>
      </c>
      <c r="T82" s="7"/>
      <c r="U82" s="7"/>
      <c r="V82" s="7">
        <f t="shared" si="46"/>
        <v>6.618515562649641</v>
      </c>
      <c r="W82" s="20">
        <v>78</v>
      </c>
    </row>
    <row r="83" spans="1:23" ht="12.75">
      <c r="A83" s="6">
        <v>78</v>
      </c>
      <c r="D83" s="1" t="s">
        <v>12</v>
      </c>
      <c r="E83" s="1">
        <v>29964</v>
      </c>
      <c r="F83" s="1">
        <v>21</v>
      </c>
      <c r="G83" s="1">
        <v>1906</v>
      </c>
      <c r="H83" s="1">
        <v>448674</v>
      </c>
      <c r="I83" s="1">
        <v>431790</v>
      </c>
      <c r="J83" s="1">
        <v>880464</v>
      </c>
      <c r="K83" s="1">
        <v>87949</v>
      </c>
      <c r="L83" s="1">
        <v>79149</v>
      </c>
      <c r="M83" s="1">
        <v>167098</v>
      </c>
      <c r="N83" s="1">
        <v>360725</v>
      </c>
      <c r="O83" s="1">
        <v>352641</v>
      </c>
      <c r="P83" s="1">
        <v>713366</v>
      </c>
      <c r="Q83" s="8">
        <f aca="true" t="shared" si="48" ref="Q83:Q92">I83*1000/H83</f>
        <v>962.36911432354</v>
      </c>
      <c r="R83" s="8">
        <f aca="true" t="shared" si="49" ref="R83:R92">L83*1000/K83</f>
        <v>899.9420118477755</v>
      </c>
      <c r="S83" s="8">
        <f aca="true" t="shared" si="50" ref="S83:S92">O83*1000/N83</f>
        <v>977.5895765472312</v>
      </c>
      <c r="T83" s="7">
        <v>29.4</v>
      </c>
      <c r="U83" s="7">
        <v>23.8</v>
      </c>
      <c r="V83" s="7">
        <v>19</v>
      </c>
      <c r="W83" s="20">
        <v>79</v>
      </c>
    </row>
    <row r="84" spans="1:23" ht="12.75">
      <c r="A84" s="6">
        <v>79</v>
      </c>
      <c r="C84" s="1">
        <v>1</v>
      </c>
      <c r="D84" s="1" t="s">
        <v>84</v>
      </c>
      <c r="F84" s="1">
        <v>3</v>
      </c>
      <c r="G84" s="1">
        <v>232</v>
      </c>
      <c r="H84" s="1">
        <f aca="true" t="shared" si="51" ref="H84:H92">+K84+N84</f>
        <v>92461</v>
      </c>
      <c r="I84" s="1">
        <f aca="true" t="shared" si="52" ref="I84:I92">+L84+O84</f>
        <v>86191</v>
      </c>
      <c r="J84" s="1">
        <f aca="true" t="shared" si="53" ref="J84:J92">+M84+P84</f>
        <v>178652</v>
      </c>
      <c r="K84" s="1">
        <v>35778</v>
      </c>
      <c r="L84" s="1">
        <v>31958</v>
      </c>
      <c r="M84" s="1">
        <v>67736</v>
      </c>
      <c r="N84" s="1">
        <v>56683</v>
      </c>
      <c r="O84" s="1">
        <v>54233</v>
      </c>
      <c r="P84" s="1">
        <v>110916</v>
      </c>
      <c r="Q84" s="8">
        <f t="shared" si="48"/>
        <v>932.1876250527249</v>
      </c>
      <c r="R84" s="8">
        <f t="shared" si="49"/>
        <v>893.2304768293365</v>
      </c>
      <c r="S84" s="8">
        <f t="shared" si="50"/>
        <v>956.777164229134</v>
      </c>
      <c r="T84" s="7"/>
      <c r="U84" s="7"/>
      <c r="V84" s="7">
        <f t="shared" si="46"/>
        <v>37.915052728209034</v>
      </c>
      <c r="W84" s="20">
        <v>80</v>
      </c>
    </row>
    <row r="85" spans="1:23" ht="12.75">
      <c r="A85" s="6">
        <v>80</v>
      </c>
      <c r="C85" s="1">
        <v>2</v>
      </c>
      <c r="D85" s="1" t="s">
        <v>85</v>
      </c>
      <c r="F85" s="1">
        <v>1</v>
      </c>
      <c r="G85" s="1">
        <v>85</v>
      </c>
      <c r="H85" s="1">
        <f t="shared" si="51"/>
        <v>15823</v>
      </c>
      <c r="I85" s="1">
        <f t="shared" si="52"/>
        <v>14251</v>
      </c>
      <c r="J85" s="1">
        <f t="shared" si="53"/>
        <v>30074</v>
      </c>
      <c r="K85" s="1">
        <v>862</v>
      </c>
      <c r="L85" s="1">
        <v>718</v>
      </c>
      <c r="M85" s="1">
        <v>1580</v>
      </c>
      <c r="N85" s="1">
        <v>14961</v>
      </c>
      <c r="O85" s="1">
        <v>13533</v>
      </c>
      <c r="P85" s="1">
        <v>28494</v>
      </c>
      <c r="Q85" s="8">
        <f t="shared" si="48"/>
        <v>900.6509511470643</v>
      </c>
      <c r="R85" s="8">
        <f t="shared" si="49"/>
        <v>832.9466357308585</v>
      </c>
      <c r="S85" s="8">
        <f t="shared" si="50"/>
        <v>904.551834770403</v>
      </c>
      <c r="T85" s="7"/>
      <c r="U85" s="7"/>
      <c r="V85" s="7">
        <f t="shared" si="46"/>
        <v>5.253707521447097</v>
      </c>
      <c r="W85" s="20">
        <v>81</v>
      </c>
    </row>
    <row r="86" spans="1:23" ht="12.75">
      <c r="A86" s="6">
        <v>81</v>
      </c>
      <c r="C86" s="1">
        <v>3</v>
      </c>
      <c r="D86" s="1" t="s">
        <v>86</v>
      </c>
      <c r="F86" s="1">
        <v>2</v>
      </c>
      <c r="G86" s="1">
        <v>390</v>
      </c>
      <c r="H86" s="1">
        <f t="shared" si="51"/>
        <v>41042</v>
      </c>
      <c r="I86" s="1">
        <f t="shared" si="52"/>
        <v>37623</v>
      </c>
      <c r="J86" s="1">
        <f t="shared" si="53"/>
        <v>78665</v>
      </c>
      <c r="K86" s="1">
        <v>4914</v>
      </c>
      <c r="L86" s="1">
        <v>3811</v>
      </c>
      <c r="M86" s="1">
        <v>8725</v>
      </c>
      <c r="N86" s="1">
        <v>36128</v>
      </c>
      <c r="O86" s="1">
        <v>33812</v>
      </c>
      <c r="P86" s="1">
        <v>69940</v>
      </c>
      <c r="Q86" s="8">
        <f t="shared" si="48"/>
        <v>916.6950928317333</v>
      </c>
      <c r="R86" s="8">
        <f t="shared" si="49"/>
        <v>775.5392755392755</v>
      </c>
      <c r="S86" s="8">
        <f t="shared" si="50"/>
        <v>935.8945969884854</v>
      </c>
      <c r="T86" s="7"/>
      <c r="U86" s="7"/>
      <c r="V86" s="7">
        <f t="shared" si="46"/>
        <v>11.091336680861883</v>
      </c>
      <c r="W86" s="20">
        <v>82</v>
      </c>
    </row>
    <row r="87" spans="1:23" ht="12.75">
      <c r="A87" s="6">
        <v>82</v>
      </c>
      <c r="C87" s="1">
        <v>4</v>
      </c>
      <c r="D87" s="1" t="s">
        <v>87</v>
      </c>
      <c r="F87" s="1">
        <v>2</v>
      </c>
      <c r="G87" s="1">
        <v>228</v>
      </c>
      <c r="H87" s="1">
        <f t="shared" si="51"/>
        <v>34648</v>
      </c>
      <c r="I87" s="1">
        <f t="shared" si="52"/>
        <v>34270</v>
      </c>
      <c r="J87" s="1">
        <f t="shared" si="53"/>
        <v>68918</v>
      </c>
      <c r="K87" s="1">
        <v>2538</v>
      </c>
      <c r="L87" s="1">
        <v>1663</v>
      </c>
      <c r="M87" s="1">
        <v>4201</v>
      </c>
      <c r="N87" s="1">
        <v>32110</v>
      </c>
      <c r="O87" s="1">
        <v>32607</v>
      </c>
      <c r="P87" s="1">
        <v>64717</v>
      </c>
      <c r="Q87" s="8">
        <f t="shared" si="48"/>
        <v>989.0902793812053</v>
      </c>
      <c r="R87" s="8">
        <f t="shared" si="49"/>
        <v>655.2403467297084</v>
      </c>
      <c r="S87" s="8">
        <f t="shared" si="50"/>
        <v>1015.4780442229835</v>
      </c>
      <c r="T87" s="7"/>
      <c r="U87" s="7"/>
      <c r="V87" s="7">
        <f t="shared" si="46"/>
        <v>6.095649902783017</v>
      </c>
      <c r="W87" s="20">
        <v>83</v>
      </c>
    </row>
    <row r="88" spans="1:23" ht="12.75">
      <c r="A88" s="6">
        <v>83</v>
      </c>
      <c r="C88" s="1">
        <v>5</v>
      </c>
      <c r="D88" s="1" t="s">
        <v>88</v>
      </c>
      <c r="F88" s="1">
        <v>1</v>
      </c>
      <c r="G88" s="1">
        <v>251</v>
      </c>
      <c r="H88" s="1">
        <f t="shared" si="51"/>
        <v>83349</v>
      </c>
      <c r="I88" s="1">
        <f t="shared" si="52"/>
        <v>83444</v>
      </c>
      <c r="J88" s="1">
        <f t="shared" si="53"/>
        <v>166793</v>
      </c>
      <c r="K88" s="1">
        <v>21803</v>
      </c>
      <c r="L88" s="1">
        <v>20510</v>
      </c>
      <c r="M88" s="1">
        <v>42313</v>
      </c>
      <c r="N88" s="1">
        <v>61546</v>
      </c>
      <c r="O88" s="1">
        <v>62934</v>
      </c>
      <c r="P88" s="1">
        <v>124480</v>
      </c>
      <c r="Q88" s="8">
        <f t="shared" si="48"/>
        <v>1001.1397857202846</v>
      </c>
      <c r="R88" s="8">
        <f t="shared" si="49"/>
        <v>940.6962344631472</v>
      </c>
      <c r="S88" s="8">
        <f t="shared" si="50"/>
        <v>1022.5522373509245</v>
      </c>
      <c r="T88" s="7"/>
      <c r="U88" s="7"/>
      <c r="V88" s="7">
        <f t="shared" si="46"/>
        <v>25.368570623467413</v>
      </c>
      <c r="W88" s="20">
        <v>84</v>
      </c>
    </row>
    <row r="89" spans="1:23" ht="12.75">
      <c r="A89" s="6">
        <v>84</v>
      </c>
      <c r="C89" s="1">
        <v>6</v>
      </c>
      <c r="D89" s="1" t="s">
        <v>89</v>
      </c>
      <c r="F89" s="1">
        <v>1</v>
      </c>
      <c r="G89" s="1">
        <v>47</v>
      </c>
      <c r="H89" s="1">
        <f t="shared" si="51"/>
        <v>4389</v>
      </c>
      <c r="I89" s="1">
        <f t="shared" si="52"/>
        <v>3750</v>
      </c>
      <c r="J89" s="1">
        <f t="shared" si="53"/>
        <v>8139</v>
      </c>
      <c r="K89" s="1">
        <v>638</v>
      </c>
      <c r="L89" s="1">
        <v>523</v>
      </c>
      <c r="M89" s="1">
        <v>1161</v>
      </c>
      <c r="N89" s="1">
        <v>3751</v>
      </c>
      <c r="O89" s="1">
        <v>3227</v>
      </c>
      <c r="P89" s="1">
        <v>6978</v>
      </c>
      <c r="Q89" s="8">
        <f t="shared" si="48"/>
        <v>854.4087491455913</v>
      </c>
      <c r="R89" s="8">
        <f t="shared" si="49"/>
        <v>819.7492163009405</v>
      </c>
      <c r="S89" s="8">
        <f t="shared" si="50"/>
        <v>860.3039189549454</v>
      </c>
      <c r="T89" s="7"/>
      <c r="U89" s="7"/>
      <c r="V89" s="7">
        <f t="shared" si="46"/>
        <v>14.26465167711021</v>
      </c>
      <c r="W89" s="20">
        <v>85</v>
      </c>
    </row>
    <row r="90" spans="1:23" ht="12.75">
      <c r="A90" s="6">
        <v>85</v>
      </c>
      <c r="C90" s="1">
        <v>7</v>
      </c>
      <c r="D90" s="1" t="s">
        <v>90</v>
      </c>
      <c r="F90" s="1">
        <v>2</v>
      </c>
      <c r="G90" s="1">
        <v>92</v>
      </c>
      <c r="H90" s="1">
        <f t="shared" si="51"/>
        <v>50948</v>
      </c>
      <c r="I90" s="1">
        <f t="shared" si="52"/>
        <v>50622</v>
      </c>
      <c r="J90" s="1">
        <f t="shared" si="53"/>
        <v>101570</v>
      </c>
      <c r="K90" s="1">
        <v>4701</v>
      </c>
      <c r="L90" s="1">
        <v>4778</v>
      </c>
      <c r="M90" s="1">
        <v>9479</v>
      </c>
      <c r="N90" s="1">
        <v>46247</v>
      </c>
      <c r="O90" s="1">
        <v>45844</v>
      </c>
      <c r="P90" s="1">
        <v>92091</v>
      </c>
      <c r="Q90" s="8">
        <f t="shared" si="48"/>
        <v>993.6013189919133</v>
      </c>
      <c r="R90" s="8">
        <f t="shared" si="49"/>
        <v>1016.3794937247394</v>
      </c>
      <c r="S90" s="8">
        <f t="shared" si="50"/>
        <v>991.2859212489459</v>
      </c>
      <c r="T90" s="7"/>
      <c r="U90" s="7"/>
      <c r="V90" s="7">
        <f t="shared" si="46"/>
        <v>9.332480063010731</v>
      </c>
      <c r="W90" s="20">
        <v>86</v>
      </c>
    </row>
    <row r="91" spans="1:23" ht="12.75">
      <c r="A91" s="6">
        <v>86</v>
      </c>
      <c r="C91" s="1">
        <v>8</v>
      </c>
      <c r="D91" s="1" t="s">
        <v>91</v>
      </c>
      <c r="F91" s="1">
        <v>6</v>
      </c>
      <c r="G91" s="1">
        <v>397</v>
      </c>
      <c r="H91" s="1">
        <f t="shared" si="51"/>
        <v>67416</v>
      </c>
      <c r="I91" s="1">
        <f t="shared" si="52"/>
        <v>65732</v>
      </c>
      <c r="J91" s="1">
        <f t="shared" si="53"/>
        <v>133148</v>
      </c>
      <c r="K91" s="1">
        <v>9448</v>
      </c>
      <c r="L91" s="1">
        <v>8633</v>
      </c>
      <c r="M91" s="1">
        <v>18081</v>
      </c>
      <c r="N91" s="1">
        <v>57968</v>
      </c>
      <c r="O91" s="1">
        <v>57099</v>
      </c>
      <c r="P91" s="1">
        <v>115067</v>
      </c>
      <c r="Q91" s="8">
        <f t="shared" si="48"/>
        <v>975.0207665836003</v>
      </c>
      <c r="R91" s="8">
        <f t="shared" si="49"/>
        <v>913.7383573243014</v>
      </c>
      <c r="S91" s="8">
        <f t="shared" si="50"/>
        <v>985.0089704664642</v>
      </c>
      <c r="T91" s="7"/>
      <c r="U91" s="7"/>
      <c r="V91" s="7">
        <f t="shared" si="46"/>
        <v>13.579625679694775</v>
      </c>
      <c r="W91" s="20">
        <v>87</v>
      </c>
    </row>
    <row r="92" spans="1:23" ht="12.75">
      <c r="A92" s="6">
        <v>87</v>
      </c>
      <c r="C92" s="1">
        <v>9</v>
      </c>
      <c r="D92" s="1" t="s">
        <v>92</v>
      </c>
      <c r="F92" s="1">
        <v>3</v>
      </c>
      <c r="G92" s="1">
        <v>184</v>
      </c>
      <c r="H92" s="1">
        <f t="shared" si="51"/>
        <v>58598</v>
      </c>
      <c r="I92" s="1">
        <f t="shared" si="52"/>
        <v>55907</v>
      </c>
      <c r="J92" s="1">
        <f t="shared" si="53"/>
        <v>114505</v>
      </c>
      <c r="K92" s="1">
        <v>7267</v>
      </c>
      <c r="L92" s="1">
        <v>6555</v>
      </c>
      <c r="M92" s="1">
        <v>13822</v>
      </c>
      <c r="N92" s="1">
        <v>51331</v>
      </c>
      <c r="O92" s="1">
        <v>49352</v>
      </c>
      <c r="P92" s="1">
        <v>100683</v>
      </c>
      <c r="Q92" s="8">
        <f t="shared" si="48"/>
        <v>954.0769309532749</v>
      </c>
      <c r="R92" s="8">
        <f t="shared" si="49"/>
        <v>902.0228429888538</v>
      </c>
      <c r="S92" s="8">
        <f t="shared" si="50"/>
        <v>961.4462995071204</v>
      </c>
      <c r="T92" s="7"/>
      <c r="U92" s="7"/>
      <c r="V92" s="7">
        <f t="shared" si="46"/>
        <v>12.071088598751146</v>
      </c>
      <c r="W92" s="20">
        <v>88</v>
      </c>
    </row>
    <row r="93" spans="1:23" ht="12.75">
      <c r="A93" s="6">
        <v>88</v>
      </c>
      <c r="D93" s="1" t="s">
        <v>13</v>
      </c>
      <c r="E93" s="1">
        <v>69259</v>
      </c>
      <c r="F93" s="1">
        <v>42</v>
      </c>
      <c r="G93" s="1">
        <v>4691</v>
      </c>
      <c r="H93" s="1">
        <v>1347513</v>
      </c>
      <c r="I93" s="1">
        <v>1318981</v>
      </c>
      <c r="J93" s="1">
        <v>2666494</v>
      </c>
      <c r="K93" s="1">
        <v>302405</v>
      </c>
      <c r="L93" s="1">
        <v>291816</v>
      </c>
      <c r="M93" s="1">
        <v>594221</v>
      </c>
      <c r="N93" s="1">
        <v>1045108</v>
      </c>
      <c r="O93" s="1">
        <v>1027165</v>
      </c>
      <c r="P93" s="1">
        <v>2072273</v>
      </c>
      <c r="Q93" s="8">
        <f aca="true" t="shared" si="54" ref="Q93:Q113">I93*1000/H93</f>
        <v>978.8261783003206</v>
      </c>
      <c r="R93" s="8">
        <f>L93*1000/K93</f>
        <v>964.9840445759826</v>
      </c>
      <c r="S93" s="8">
        <f aca="true" t="shared" si="55" ref="S93:S113">O93*1000/N93</f>
        <v>982.8314394301833</v>
      </c>
      <c r="T93" s="7">
        <v>38.5</v>
      </c>
      <c r="U93" s="7">
        <v>29.9</v>
      </c>
      <c r="V93" s="7">
        <v>22.3</v>
      </c>
      <c r="W93" s="20">
        <v>89</v>
      </c>
    </row>
    <row r="94" spans="1:23" ht="12.75">
      <c r="A94" s="6">
        <v>89</v>
      </c>
      <c r="C94" s="1">
        <v>1</v>
      </c>
      <c r="D94" s="1" t="s">
        <v>93</v>
      </c>
      <c r="F94" s="1">
        <v>3</v>
      </c>
      <c r="G94" s="1">
        <v>375</v>
      </c>
      <c r="H94" s="1">
        <f aca="true" t="shared" si="56" ref="H94:H113">+K94+N94</f>
        <v>228907</v>
      </c>
      <c r="I94" s="1">
        <f aca="true" t="shared" si="57" ref="I94:I113">+L94+O94</f>
        <v>224130</v>
      </c>
      <c r="J94" s="1">
        <f aca="true" t="shared" si="58" ref="J94:J113">+M94+P94</f>
        <v>453037</v>
      </c>
      <c r="K94" s="1">
        <v>150037</v>
      </c>
      <c r="L94" s="1">
        <v>148377</v>
      </c>
      <c r="M94" s="1">
        <v>298414</v>
      </c>
      <c r="N94" s="1">
        <v>78870</v>
      </c>
      <c r="O94" s="1">
        <v>75753</v>
      </c>
      <c r="P94" s="1">
        <v>154623</v>
      </c>
      <c r="Q94" s="8">
        <f t="shared" si="54"/>
        <v>979.1312629146335</v>
      </c>
      <c r="R94" s="8">
        <f>L94*1000/K94</f>
        <v>988.9360624379319</v>
      </c>
      <c r="S94" s="8">
        <f t="shared" si="55"/>
        <v>960.4792696842906</v>
      </c>
      <c r="T94" s="7"/>
      <c r="U94" s="7"/>
      <c r="V94" s="7">
        <f aca="true" t="shared" si="59" ref="V94:V113">100*M94/J94</f>
        <v>65.86967510379947</v>
      </c>
      <c r="W94" s="20">
        <v>90</v>
      </c>
    </row>
    <row r="95" spans="1:23" ht="12.75">
      <c r="A95" s="6">
        <v>90</v>
      </c>
      <c r="C95" s="1">
        <v>2</v>
      </c>
      <c r="D95" s="1" t="s">
        <v>94</v>
      </c>
      <c r="F95" s="1">
        <v>1</v>
      </c>
      <c r="G95" s="1">
        <v>118</v>
      </c>
      <c r="H95" s="1">
        <f t="shared" si="56"/>
        <v>40447</v>
      </c>
      <c r="I95" s="1">
        <f t="shared" si="57"/>
        <v>38490</v>
      </c>
      <c r="J95" s="1">
        <f t="shared" si="58"/>
        <v>78937</v>
      </c>
      <c r="K95" s="1">
        <v>1808</v>
      </c>
      <c r="L95" s="1">
        <v>1667</v>
      </c>
      <c r="M95" s="1">
        <v>3475</v>
      </c>
      <c r="N95" s="1">
        <v>38639</v>
      </c>
      <c r="O95" s="1">
        <v>36823</v>
      </c>
      <c r="P95" s="1">
        <v>75462</v>
      </c>
      <c r="Q95" s="8">
        <f t="shared" si="54"/>
        <v>951.615694612703</v>
      </c>
      <c r="R95" s="8">
        <f>L95*1000/K95</f>
        <v>922.0132743362832</v>
      </c>
      <c r="S95" s="8">
        <f t="shared" si="55"/>
        <v>953.0008540593701</v>
      </c>
      <c r="T95" s="7"/>
      <c r="U95" s="7"/>
      <c r="V95" s="7">
        <f t="shared" si="59"/>
        <v>4.402244828154098</v>
      </c>
      <c r="W95" s="20">
        <v>91</v>
      </c>
    </row>
    <row r="96" spans="1:23" ht="12.75">
      <c r="A96" s="6">
        <v>91</v>
      </c>
      <c r="C96" s="1">
        <v>3</v>
      </c>
      <c r="D96" s="1" t="s">
        <v>95</v>
      </c>
      <c r="F96" s="1">
        <v>2</v>
      </c>
      <c r="G96" s="1">
        <v>206</v>
      </c>
      <c r="H96" s="1">
        <f t="shared" si="56"/>
        <v>50818</v>
      </c>
      <c r="I96" s="1">
        <f t="shared" si="57"/>
        <v>46155</v>
      </c>
      <c r="J96" s="1">
        <f t="shared" si="58"/>
        <v>96973</v>
      </c>
      <c r="K96" s="1">
        <v>7970</v>
      </c>
      <c r="L96" s="1">
        <v>5602</v>
      </c>
      <c r="M96" s="1">
        <v>13572</v>
      </c>
      <c r="N96" s="1">
        <v>42848</v>
      </c>
      <c r="O96" s="1">
        <v>40553</v>
      </c>
      <c r="P96" s="1">
        <v>83401</v>
      </c>
      <c r="Q96" s="8">
        <f t="shared" si="54"/>
        <v>908.2411743870282</v>
      </c>
      <c r="R96" s="8">
        <f>L96*1000/K96</f>
        <v>702.8858218318695</v>
      </c>
      <c r="S96" s="8">
        <f t="shared" si="55"/>
        <v>946.4385735623599</v>
      </c>
      <c r="T96" s="7"/>
      <c r="U96" s="7"/>
      <c r="V96" s="7">
        <f t="shared" si="59"/>
        <v>13.995648273230692</v>
      </c>
      <c r="W96" s="20">
        <v>92</v>
      </c>
    </row>
    <row r="97" spans="1:23" ht="12.75">
      <c r="A97" s="6">
        <v>92</v>
      </c>
      <c r="C97" s="1">
        <v>4</v>
      </c>
      <c r="D97" s="1" t="s">
        <v>96</v>
      </c>
      <c r="F97" s="1">
        <v>2</v>
      </c>
      <c r="G97" s="1">
        <v>185</v>
      </c>
      <c r="H97" s="1">
        <f t="shared" si="56"/>
        <v>45516</v>
      </c>
      <c r="I97" s="1">
        <f t="shared" si="57"/>
        <v>41021</v>
      </c>
      <c r="J97" s="1">
        <f t="shared" si="58"/>
        <v>86537</v>
      </c>
      <c r="K97" s="1">
        <v>5961</v>
      </c>
      <c r="L97" s="1">
        <v>5284</v>
      </c>
      <c r="M97" s="1">
        <v>11245</v>
      </c>
      <c r="N97" s="1">
        <v>39555</v>
      </c>
      <c r="O97" s="1">
        <v>35737</v>
      </c>
      <c r="P97" s="1">
        <v>75292</v>
      </c>
      <c r="Q97" s="8">
        <f t="shared" si="54"/>
        <v>901.2435187626329</v>
      </c>
      <c r="R97" s="8">
        <f>L97*1000/K97</f>
        <v>886.4284516020801</v>
      </c>
      <c r="S97" s="8">
        <f t="shared" si="55"/>
        <v>903.4761724181519</v>
      </c>
      <c r="T97" s="7"/>
      <c r="U97" s="7"/>
      <c r="V97" s="7">
        <f t="shared" si="59"/>
        <v>12.994441683903995</v>
      </c>
      <c r="W97" s="20">
        <v>93</v>
      </c>
    </row>
    <row r="98" spans="1:23" ht="12.75">
      <c r="A98" s="6">
        <v>93</v>
      </c>
      <c r="C98" s="1">
        <v>5</v>
      </c>
      <c r="D98" s="1" t="s">
        <v>97</v>
      </c>
      <c r="F98" s="1">
        <v>0</v>
      </c>
      <c r="G98" s="1">
        <v>118</v>
      </c>
      <c r="H98" s="1">
        <f t="shared" si="56"/>
        <v>5199</v>
      </c>
      <c r="I98" s="1">
        <f t="shared" si="57"/>
        <v>5980</v>
      </c>
      <c r="J98" s="1">
        <f t="shared" si="58"/>
        <v>11179</v>
      </c>
      <c r="N98" s="1">
        <v>5199</v>
      </c>
      <c r="O98" s="1">
        <v>5980</v>
      </c>
      <c r="P98" s="1">
        <v>11179</v>
      </c>
      <c r="Q98" s="8">
        <f t="shared" si="54"/>
        <v>1150.22119638392</v>
      </c>
      <c r="R98" s="8" t="s">
        <v>16</v>
      </c>
      <c r="S98" s="8">
        <f t="shared" si="55"/>
        <v>1150.22119638392</v>
      </c>
      <c r="T98" s="7"/>
      <c r="U98" s="7"/>
      <c r="V98" s="7">
        <f t="shared" si="59"/>
        <v>0</v>
      </c>
      <c r="W98" s="20">
        <v>94</v>
      </c>
    </row>
    <row r="99" spans="1:23" ht="12.75">
      <c r="A99" s="6">
        <v>94</v>
      </c>
      <c r="C99" s="1">
        <v>6</v>
      </c>
      <c r="D99" s="1" t="s">
        <v>98</v>
      </c>
      <c r="F99" s="1">
        <v>6</v>
      </c>
      <c r="G99" s="1">
        <v>500</v>
      </c>
      <c r="H99" s="1">
        <f t="shared" si="56"/>
        <v>104726</v>
      </c>
      <c r="I99" s="1">
        <f t="shared" si="57"/>
        <v>102003</v>
      </c>
      <c r="J99" s="1">
        <f t="shared" si="58"/>
        <v>206729</v>
      </c>
      <c r="K99" s="1">
        <v>14701</v>
      </c>
      <c r="L99" s="1">
        <v>15002</v>
      </c>
      <c r="M99" s="1">
        <v>29703</v>
      </c>
      <c r="N99" s="1">
        <v>90025</v>
      </c>
      <c r="O99" s="1">
        <v>87001</v>
      </c>
      <c r="P99" s="1">
        <v>177026</v>
      </c>
      <c r="Q99" s="8">
        <f t="shared" si="54"/>
        <v>973.9988159578328</v>
      </c>
      <c r="R99" s="8">
        <f aca="true" t="shared" si="60" ref="R99:R113">L99*1000/K99</f>
        <v>1020.4747976328141</v>
      </c>
      <c r="S99" s="8">
        <f t="shared" si="55"/>
        <v>966.4093307414607</v>
      </c>
      <c r="T99" s="7"/>
      <c r="U99" s="7"/>
      <c r="V99" s="7">
        <f t="shared" si="59"/>
        <v>14.368085754780413</v>
      </c>
      <c r="W99" s="20">
        <v>95</v>
      </c>
    </row>
    <row r="100" spans="1:23" ht="12.75">
      <c r="A100" s="6">
        <v>95</v>
      </c>
      <c r="C100" s="1">
        <v>7</v>
      </c>
      <c r="D100" s="1" t="s">
        <v>99</v>
      </c>
      <c r="F100" s="1">
        <v>1</v>
      </c>
      <c r="G100" s="1">
        <v>381</v>
      </c>
      <c r="H100" s="1">
        <f t="shared" si="56"/>
        <v>31254</v>
      </c>
      <c r="I100" s="1">
        <f t="shared" si="57"/>
        <v>31985</v>
      </c>
      <c r="J100" s="1">
        <f t="shared" si="58"/>
        <v>63239</v>
      </c>
      <c r="K100" s="1">
        <v>974</v>
      </c>
      <c r="L100" s="1">
        <v>1126</v>
      </c>
      <c r="M100" s="1">
        <v>2100</v>
      </c>
      <c r="N100" s="1">
        <v>30280</v>
      </c>
      <c r="O100" s="1">
        <v>30859</v>
      </c>
      <c r="P100" s="1">
        <v>61139</v>
      </c>
      <c r="Q100" s="8">
        <f t="shared" si="54"/>
        <v>1023.3890062072055</v>
      </c>
      <c r="R100" s="8">
        <f t="shared" si="60"/>
        <v>1156.0574948665299</v>
      </c>
      <c r="S100" s="8">
        <f t="shared" si="55"/>
        <v>1019.1215323645971</v>
      </c>
      <c r="T100" s="7"/>
      <c r="U100" s="7"/>
      <c r="V100" s="7">
        <f t="shared" si="59"/>
        <v>3.320735622005408</v>
      </c>
      <c r="W100" s="20">
        <v>96</v>
      </c>
    </row>
    <row r="101" spans="1:23" ht="12.75">
      <c r="A101" s="6">
        <v>96</v>
      </c>
      <c r="C101" s="1">
        <v>8</v>
      </c>
      <c r="D101" s="1" t="s">
        <v>100</v>
      </c>
      <c r="F101" s="1">
        <v>1</v>
      </c>
      <c r="G101" s="1">
        <v>157</v>
      </c>
      <c r="H101" s="1">
        <f t="shared" si="56"/>
        <v>64394</v>
      </c>
      <c r="I101" s="1">
        <f t="shared" si="57"/>
        <v>65462</v>
      </c>
      <c r="J101" s="1">
        <f t="shared" si="58"/>
        <v>129856</v>
      </c>
      <c r="K101" s="1">
        <v>2843</v>
      </c>
      <c r="L101" s="1">
        <v>2734</v>
      </c>
      <c r="M101" s="1">
        <v>5577</v>
      </c>
      <c r="N101" s="1">
        <v>61551</v>
      </c>
      <c r="O101" s="1">
        <v>62728</v>
      </c>
      <c r="P101" s="1">
        <v>124279</v>
      </c>
      <c r="Q101" s="8">
        <f t="shared" si="54"/>
        <v>1016.5853961549212</v>
      </c>
      <c r="R101" s="8">
        <f t="shared" si="60"/>
        <v>961.6602180794935</v>
      </c>
      <c r="S101" s="8">
        <f t="shared" si="55"/>
        <v>1019.1223538204091</v>
      </c>
      <c r="T101" s="7"/>
      <c r="U101" s="7"/>
      <c r="V101" s="7">
        <f t="shared" si="59"/>
        <v>4.2947572695909315</v>
      </c>
      <c r="W101" s="20">
        <v>97</v>
      </c>
    </row>
    <row r="102" spans="1:23" ht="12.75">
      <c r="A102" s="6">
        <v>97</v>
      </c>
      <c r="C102" s="1">
        <v>9</v>
      </c>
      <c r="D102" s="1" t="s">
        <v>101</v>
      </c>
      <c r="F102" s="1">
        <v>4</v>
      </c>
      <c r="G102" s="1">
        <v>264</v>
      </c>
      <c r="H102" s="1">
        <f t="shared" si="56"/>
        <v>146895</v>
      </c>
      <c r="I102" s="1">
        <f t="shared" si="57"/>
        <v>150137</v>
      </c>
      <c r="J102" s="1">
        <f t="shared" si="58"/>
        <v>297032</v>
      </c>
      <c r="K102" s="1">
        <v>36008</v>
      </c>
      <c r="L102" s="1">
        <v>35919</v>
      </c>
      <c r="M102" s="1">
        <v>71927</v>
      </c>
      <c r="N102" s="1">
        <v>110887</v>
      </c>
      <c r="O102" s="1">
        <v>114218</v>
      </c>
      <c r="P102" s="1">
        <v>225105</v>
      </c>
      <c r="Q102" s="8">
        <f t="shared" si="54"/>
        <v>1022.0701861874128</v>
      </c>
      <c r="R102" s="8">
        <f t="shared" si="60"/>
        <v>997.5283270384359</v>
      </c>
      <c r="S102" s="8">
        <f t="shared" si="55"/>
        <v>1030.039589852733</v>
      </c>
      <c r="T102" s="7"/>
      <c r="U102" s="7"/>
      <c r="V102" s="7">
        <f t="shared" si="59"/>
        <v>24.21523606884107</v>
      </c>
      <c r="W102" s="20">
        <v>98</v>
      </c>
    </row>
    <row r="103" spans="1:23" ht="12.75">
      <c r="A103" s="6">
        <v>98</v>
      </c>
      <c r="C103" s="1">
        <v>10</v>
      </c>
      <c r="D103" s="1" t="s">
        <v>102</v>
      </c>
      <c r="F103" s="1">
        <v>1</v>
      </c>
      <c r="G103" s="1">
        <v>107</v>
      </c>
      <c r="H103" s="1">
        <f t="shared" si="56"/>
        <v>23199</v>
      </c>
      <c r="I103" s="1">
        <f t="shared" si="57"/>
        <v>24388</v>
      </c>
      <c r="J103" s="1">
        <f t="shared" si="58"/>
        <v>47587</v>
      </c>
      <c r="K103" s="1">
        <v>959</v>
      </c>
      <c r="L103" s="1">
        <v>897</v>
      </c>
      <c r="M103" s="1">
        <v>1856</v>
      </c>
      <c r="N103" s="1">
        <v>22240</v>
      </c>
      <c r="O103" s="1">
        <v>23491</v>
      </c>
      <c r="P103" s="1">
        <v>45731</v>
      </c>
      <c r="Q103" s="8">
        <f t="shared" si="54"/>
        <v>1051.252209146946</v>
      </c>
      <c r="R103" s="8">
        <f t="shared" si="60"/>
        <v>935.349322210636</v>
      </c>
      <c r="S103" s="8">
        <f t="shared" si="55"/>
        <v>1056.25</v>
      </c>
      <c r="T103" s="7"/>
      <c r="U103" s="7"/>
      <c r="V103" s="7">
        <f t="shared" si="59"/>
        <v>3.900224851324942</v>
      </c>
      <c r="W103" s="20">
        <v>99</v>
      </c>
    </row>
    <row r="104" spans="1:23" ht="12.75">
      <c r="A104" s="6">
        <v>99</v>
      </c>
      <c r="C104" s="1">
        <v>11</v>
      </c>
      <c r="D104" s="1" t="s">
        <v>103</v>
      </c>
      <c r="F104" s="1">
        <v>2</v>
      </c>
      <c r="G104" s="1">
        <v>181</v>
      </c>
      <c r="H104" s="1">
        <f t="shared" si="56"/>
        <v>55243</v>
      </c>
      <c r="I104" s="1">
        <f t="shared" si="57"/>
        <v>58212</v>
      </c>
      <c r="J104" s="1">
        <f t="shared" si="58"/>
        <v>113455</v>
      </c>
      <c r="K104" s="1">
        <v>4666</v>
      </c>
      <c r="L104" s="1">
        <v>4917</v>
      </c>
      <c r="M104" s="1">
        <v>9583</v>
      </c>
      <c r="N104" s="1">
        <v>50577</v>
      </c>
      <c r="O104" s="1">
        <v>53295</v>
      </c>
      <c r="P104" s="1">
        <v>103872</v>
      </c>
      <c r="Q104" s="8">
        <f t="shared" si="54"/>
        <v>1053.744365802002</v>
      </c>
      <c r="R104" s="8">
        <f t="shared" si="60"/>
        <v>1053.7933990570082</v>
      </c>
      <c r="S104" s="8">
        <f t="shared" si="55"/>
        <v>1053.7398422207723</v>
      </c>
      <c r="T104" s="7"/>
      <c r="U104" s="7"/>
      <c r="V104" s="7">
        <f t="shared" si="59"/>
        <v>8.446520646952536</v>
      </c>
      <c r="W104" s="20">
        <v>100</v>
      </c>
    </row>
    <row r="105" spans="1:23" ht="12.75">
      <c r="A105" s="6">
        <v>100</v>
      </c>
      <c r="C105" s="1">
        <v>12</v>
      </c>
      <c r="D105" s="1" t="s">
        <v>104</v>
      </c>
      <c r="F105" s="1">
        <v>2</v>
      </c>
      <c r="G105" s="1">
        <v>1</v>
      </c>
      <c r="H105" s="1">
        <f t="shared" si="56"/>
        <v>7321</v>
      </c>
      <c r="I105" s="1">
        <f t="shared" si="57"/>
        <v>6945</v>
      </c>
      <c r="J105" s="1">
        <f t="shared" si="58"/>
        <v>14266</v>
      </c>
      <c r="K105" s="1">
        <v>7159</v>
      </c>
      <c r="L105" s="1">
        <v>6850</v>
      </c>
      <c r="M105" s="1">
        <v>14009</v>
      </c>
      <c r="N105" s="1">
        <v>162</v>
      </c>
      <c r="O105" s="1">
        <v>95</v>
      </c>
      <c r="P105" s="1">
        <v>257</v>
      </c>
      <c r="Q105" s="8">
        <f t="shared" si="54"/>
        <v>948.6408960524518</v>
      </c>
      <c r="R105" s="8">
        <f t="shared" si="60"/>
        <v>956.8375471434558</v>
      </c>
      <c r="S105" s="8">
        <f t="shared" si="55"/>
        <v>586.4197530864197</v>
      </c>
      <c r="T105" s="7"/>
      <c r="U105" s="7"/>
      <c r="V105" s="7">
        <f t="shared" si="59"/>
        <v>98.19851394924997</v>
      </c>
      <c r="W105" s="20">
        <v>101</v>
      </c>
    </row>
    <row r="106" spans="1:23" ht="12.75">
      <c r="A106" s="6">
        <v>101</v>
      </c>
      <c r="C106" s="1">
        <v>13</v>
      </c>
      <c r="D106" s="1" t="s">
        <v>105</v>
      </c>
      <c r="F106" s="1">
        <v>1</v>
      </c>
      <c r="G106" s="1">
        <v>122</v>
      </c>
      <c r="H106" s="1">
        <f t="shared" si="56"/>
        <v>28527</v>
      </c>
      <c r="I106" s="1">
        <f t="shared" si="57"/>
        <v>37043</v>
      </c>
      <c r="J106" s="1">
        <f t="shared" si="58"/>
        <v>65570</v>
      </c>
      <c r="K106" s="1">
        <v>1444</v>
      </c>
      <c r="L106" s="1">
        <v>1488</v>
      </c>
      <c r="M106" s="1">
        <v>2932</v>
      </c>
      <c r="N106" s="1">
        <v>27083</v>
      </c>
      <c r="O106" s="1">
        <v>35555</v>
      </c>
      <c r="P106" s="1">
        <v>62638</v>
      </c>
      <c r="Q106" s="8">
        <f t="shared" si="54"/>
        <v>1298.5242051389912</v>
      </c>
      <c r="R106" s="8">
        <f t="shared" si="60"/>
        <v>1030.4709141274238</v>
      </c>
      <c r="S106" s="8">
        <f t="shared" si="55"/>
        <v>1312.816157737326</v>
      </c>
      <c r="T106" s="7"/>
      <c r="U106" s="7"/>
      <c r="V106" s="7">
        <f t="shared" si="59"/>
        <v>4.471557114534086</v>
      </c>
      <c r="W106" s="20">
        <v>102</v>
      </c>
    </row>
    <row r="107" spans="1:23" ht="12.75">
      <c r="A107" s="6">
        <v>102</v>
      </c>
      <c r="C107" s="1">
        <v>14</v>
      </c>
      <c r="D107" s="1" t="s">
        <v>106</v>
      </c>
      <c r="F107" s="1">
        <v>1</v>
      </c>
      <c r="G107" s="1">
        <v>184</v>
      </c>
      <c r="H107" s="1">
        <f t="shared" si="56"/>
        <v>60972</v>
      </c>
      <c r="I107" s="1">
        <f t="shared" si="57"/>
        <v>65445</v>
      </c>
      <c r="J107" s="1">
        <f t="shared" si="58"/>
        <v>126417</v>
      </c>
      <c r="K107" s="1">
        <v>2822</v>
      </c>
      <c r="L107" s="1">
        <v>2676</v>
      </c>
      <c r="M107" s="1">
        <v>5498</v>
      </c>
      <c r="N107" s="1">
        <v>58150</v>
      </c>
      <c r="O107" s="1">
        <v>62769</v>
      </c>
      <c r="P107" s="1">
        <v>120919</v>
      </c>
      <c r="Q107" s="8">
        <f t="shared" si="54"/>
        <v>1073.3615430033458</v>
      </c>
      <c r="R107" s="8">
        <f t="shared" si="60"/>
        <v>948.2636428065202</v>
      </c>
      <c r="S107" s="8">
        <f t="shared" si="55"/>
        <v>1079.4325021496131</v>
      </c>
      <c r="T107" s="7"/>
      <c r="U107" s="7"/>
      <c r="V107" s="7">
        <f t="shared" si="59"/>
        <v>4.349098618065608</v>
      </c>
      <c r="W107" s="20">
        <v>103</v>
      </c>
    </row>
    <row r="108" spans="1:23" ht="12.75">
      <c r="A108" s="6">
        <v>103</v>
      </c>
      <c r="C108" s="1">
        <v>15</v>
      </c>
      <c r="D108" s="1" t="s">
        <v>107</v>
      </c>
      <c r="F108" s="1">
        <v>3</v>
      </c>
      <c r="G108" s="1">
        <v>139</v>
      </c>
      <c r="H108" s="1">
        <f t="shared" si="56"/>
        <v>83754</v>
      </c>
      <c r="I108" s="1">
        <f t="shared" si="57"/>
        <v>74357</v>
      </c>
      <c r="J108" s="1">
        <f t="shared" si="58"/>
        <v>158111</v>
      </c>
      <c r="K108" s="1">
        <v>6534</v>
      </c>
      <c r="L108" s="1">
        <v>5818</v>
      </c>
      <c r="M108" s="1">
        <v>12352</v>
      </c>
      <c r="N108" s="1">
        <v>77220</v>
      </c>
      <c r="O108" s="1">
        <v>68539</v>
      </c>
      <c r="P108" s="1">
        <v>145759</v>
      </c>
      <c r="Q108" s="8">
        <f t="shared" si="54"/>
        <v>887.8023736179764</v>
      </c>
      <c r="R108" s="8">
        <f t="shared" si="60"/>
        <v>890.4193449647995</v>
      </c>
      <c r="S108" s="8">
        <f t="shared" si="55"/>
        <v>887.5809375809375</v>
      </c>
      <c r="T108" s="7"/>
      <c r="U108" s="7"/>
      <c r="V108" s="7">
        <f t="shared" si="59"/>
        <v>7.812233177957258</v>
      </c>
      <c r="W108" s="20">
        <v>104</v>
      </c>
    </row>
    <row r="109" spans="1:23" ht="12.75">
      <c r="A109" s="6">
        <v>104</v>
      </c>
      <c r="C109" s="1">
        <v>16</v>
      </c>
      <c r="D109" s="1" t="s">
        <v>108</v>
      </c>
      <c r="F109" s="1">
        <v>1</v>
      </c>
      <c r="G109" s="1">
        <v>179</v>
      </c>
      <c r="H109" s="1">
        <f t="shared" si="56"/>
        <v>53457</v>
      </c>
      <c r="I109" s="1">
        <f t="shared" si="57"/>
        <v>51787</v>
      </c>
      <c r="J109" s="1">
        <f t="shared" si="58"/>
        <v>105244</v>
      </c>
      <c r="K109" s="1">
        <v>4885</v>
      </c>
      <c r="L109" s="1">
        <v>4812</v>
      </c>
      <c r="M109" s="1">
        <v>9697</v>
      </c>
      <c r="N109" s="1">
        <v>48572</v>
      </c>
      <c r="O109" s="1">
        <v>46975</v>
      </c>
      <c r="P109" s="1">
        <v>95547</v>
      </c>
      <c r="Q109" s="8">
        <f t="shared" si="54"/>
        <v>968.7599378940083</v>
      </c>
      <c r="R109" s="8">
        <f t="shared" si="60"/>
        <v>985.0562947799386</v>
      </c>
      <c r="S109" s="8">
        <f t="shared" si="55"/>
        <v>967.1209750473524</v>
      </c>
      <c r="T109" s="7"/>
      <c r="U109" s="7"/>
      <c r="V109" s="7">
        <f t="shared" si="59"/>
        <v>9.213826916498803</v>
      </c>
      <c r="W109" s="20">
        <v>105</v>
      </c>
    </row>
    <row r="110" spans="1:23" ht="12.75">
      <c r="A110" s="6">
        <v>105</v>
      </c>
      <c r="C110" s="1">
        <v>17</v>
      </c>
      <c r="D110" s="1" t="s">
        <v>109</v>
      </c>
      <c r="F110" s="1">
        <v>4</v>
      </c>
      <c r="G110" s="1">
        <v>257</v>
      </c>
      <c r="H110" s="1">
        <f t="shared" si="56"/>
        <v>97329</v>
      </c>
      <c r="I110" s="1">
        <f t="shared" si="57"/>
        <v>94648</v>
      </c>
      <c r="J110" s="1">
        <f t="shared" si="58"/>
        <v>191977</v>
      </c>
      <c r="K110" s="1">
        <v>7062</v>
      </c>
      <c r="L110" s="1">
        <v>6779</v>
      </c>
      <c r="M110" s="1">
        <v>13841</v>
      </c>
      <c r="N110" s="1">
        <v>90267</v>
      </c>
      <c r="O110" s="1">
        <v>87869</v>
      </c>
      <c r="P110" s="1">
        <v>178136</v>
      </c>
      <c r="Q110" s="8">
        <f t="shared" si="54"/>
        <v>972.4542531003093</v>
      </c>
      <c r="R110" s="8">
        <f t="shared" si="60"/>
        <v>959.9263664684225</v>
      </c>
      <c r="S110" s="8">
        <f t="shared" si="55"/>
        <v>973.4343669336524</v>
      </c>
      <c r="T110" s="7"/>
      <c r="U110" s="7"/>
      <c r="V110" s="7">
        <f t="shared" si="59"/>
        <v>7.209717830781813</v>
      </c>
      <c r="W110" s="20">
        <v>106</v>
      </c>
    </row>
    <row r="111" spans="1:23" ht="12.75">
      <c r="A111" s="6">
        <v>106</v>
      </c>
      <c r="C111" s="1">
        <v>18</v>
      </c>
      <c r="D111" s="1" t="s">
        <v>110</v>
      </c>
      <c r="F111" s="1">
        <v>4</v>
      </c>
      <c r="G111" s="1">
        <v>394</v>
      </c>
      <c r="H111" s="1">
        <f t="shared" si="56"/>
        <v>104410</v>
      </c>
      <c r="I111" s="1">
        <f t="shared" si="57"/>
        <v>96606</v>
      </c>
      <c r="J111" s="1">
        <f t="shared" si="58"/>
        <v>201016</v>
      </c>
      <c r="K111" s="1">
        <v>16785</v>
      </c>
      <c r="L111" s="1">
        <v>15459</v>
      </c>
      <c r="M111" s="1">
        <v>32244</v>
      </c>
      <c r="N111" s="1">
        <v>87625</v>
      </c>
      <c r="O111" s="1">
        <v>81147</v>
      </c>
      <c r="P111" s="1">
        <v>168772</v>
      </c>
      <c r="Q111" s="8">
        <f t="shared" si="54"/>
        <v>925.2562015132651</v>
      </c>
      <c r="R111" s="8">
        <f t="shared" si="60"/>
        <v>921.0008936550491</v>
      </c>
      <c r="S111" s="8">
        <f t="shared" si="55"/>
        <v>926.0713266761769</v>
      </c>
      <c r="T111" s="7"/>
      <c r="U111" s="7"/>
      <c r="V111" s="7">
        <f t="shared" si="59"/>
        <v>16.04051418792534</v>
      </c>
      <c r="W111" s="20">
        <v>107</v>
      </c>
    </row>
    <row r="112" spans="1:23" ht="12.75">
      <c r="A112" s="6">
        <v>107</v>
      </c>
      <c r="C112" s="1">
        <v>19</v>
      </c>
      <c r="D112" s="1" t="s">
        <v>111</v>
      </c>
      <c r="F112" s="1">
        <v>2</v>
      </c>
      <c r="G112" s="1">
        <v>289</v>
      </c>
      <c r="H112" s="1">
        <f t="shared" si="56"/>
        <v>69610</v>
      </c>
      <c r="I112" s="1">
        <f t="shared" si="57"/>
        <v>62347</v>
      </c>
      <c r="J112" s="1">
        <f t="shared" si="58"/>
        <v>131957</v>
      </c>
      <c r="K112" s="1">
        <v>26952</v>
      </c>
      <c r="L112" s="1">
        <v>23426</v>
      </c>
      <c r="M112" s="1">
        <v>50378</v>
      </c>
      <c r="N112" s="1">
        <v>42658</v>
      </c>
      <c r="O112" s="1">
        <v>38921</v>
      </c>
      <c r="P112" s="1">
        <v>81579</v>
      </c>
      <c r="Q112" s="8">
        <f t="shared" si="54"/>
        <v>895.6615428817698</v>
      </c>
      <c r="R112" s="8">
        <f t="shared" si="60"/>
        <v>869.1748293262095</v>
      </c>
      <c r="S112" s="8">
        <f t="shared" si="55"/>
        <v>912.3962679919358</v>
      </c>
      <c r="T112" s="7"/>
      <c r="U112" s="7"/>
      <c r="V112" s="7">
        <f t="shared" si="59"/>
        <v>38.17758815371674</v>
      </c>
      <c r="W112" s="20">
        <v>108</v>
      </c>
    </row>
    <row r="113" spans="1:23" ht="12.75">
      <c r="A113" s="6">
        <v>108</v>
      </c>
      <c r="C113" s="1">
        <v>20</v>
      </c>
      <c r="D113" s="1" t="s">
        <v>112</v>
      </c>
      <c r="F113" s="1">
        <v>1</v>
      </c>
      <c r="G113" s="1">
        <v>534</v>
      </c>
      <c r="H113" s="1">
        <f t="shared" si="56"/>
        <v>45535</v>
      </c>
      <c r="I113" s="1">
        <f t="shared" si="57"/>
        <v>41840</v>
      </c>
      <c r="J113" s="1">
        <f t="shared" si="58"/>
        <v>87375</v>
      </c>
      <c r="K113" s="1">
        <v>2835</v>
      </c>
      <c r="L113" s="1">
        <v>2983</v>
      </c>
      <c r="M113" s="1">
        <v>5818</v>
      </c>
      <c r="N113" s="1">
        <v>42700</v>
      </c>
      <c r="O113" s="1">
        <v>38857</v>
      </c>
      <c r="P113" s="1">
        <v>81557</v>
      </c>
      <c r="Q113" s="8">
        <f t="shared" si="54"/>
        <v>918.8536290765345</v>
      </c>
      <c r="R113" s="8">
        <f t="shared" si="60"/>
        <v>1052.2045855379188</v>
      </c>
      <c r="S113" s="8">
        <f t="shared" si="55"/>
        <v>910</v>
      </c>
      <c r="T113" s="7"/>
      <c r="U113" s="7"/>
      <c r="V113" s="7">
        <f t="shared" si="59"/>
        <v>6.6586552217453505</v>
      </c>
      <c r="W113" s="20">
        <v>109</v>
      </c>
    </row>
    <row r="114" spans="1:23" ht="12.75">
      <c r="A114" s="6">
        <v>109</v>
      </c>
      <c r="D114" s="3" t="s">
        <v>14</v>
      </c>
      <c r="E114" s="3">
        <v>311476</v>
      </c>
      <c r="F114" s="3">
        <v>55</v>
      </c>
      <c r="G114" s="3">
        <v>15339</v>
      </c>
      <c r="H114" s="3">
        <v>2797420</v>
      </c>
      <c r="I114" s="3">
        <v>2475381</v>
      </c>
      <c r="J114" s="3">
        <v>5272801</v>
      </c>
      <c r="K114" s="3">
        <v>584513</v>
      </c>
      <c r="L114" s="3">
        <v>517705</v>
      </c>
      <c r="M114" s="3">
        <v>1102218</v>
      </c>
      <c r="N114" s="3">
        <v>2212907</v>
      </c>
      <c r="O114" s="3">
        <v>1957676</v>
      </c>
      <c r="P114" s="3">
        <v>4170583</v>
      </c>
      <c r="Q114" s="4">
        <f aca="true" t="shared" si="61" ref="Q114:Q127">I114*1000/H114</f>
        <v>884.8799965682665</v>
      </c>
      <c r="R114" s="4">
        <f aca="true" t="shared" si="62" ref="R114:R124">L114*1000/K114</f>
        <v>885.7031409053349</v>
      </c>
      <c r="S114" s="4">
        <f aca="true" t="shared" si="63" ref="S114:S127">O114*1000/N114</f>
        <v>884.662572805816</v>
      </c>
      <c r="T114" s="19">
        <v>16.9</v>
      </c>
      <c r="U114" s="19">
        <v>13.4</v>
      </c>
      <c r="V114" s="19">
        <v>20.9</v>
      </c>
      <c r="W114" s="20">
        <v>110</v>
      </c>
    </row>
    <row r="115" spans="1:23" ht="12.75">
      <c r="A115" s="6">
        <v>110</v>
      </c>
      <c r="C115" s="1">
        <v>1</v>
      </c>
      <c r="D115" s="1" t="s">
        <v>113</v>
      </c>
      <c r="F115" s="1">
        <v>5</v>
      </c>
      <c r="G115" s="1">
        <v>835</v>
      </c>
      <c r="H115" s="1">
        <v>420049</v>
      </c>
      <c r="I115" s="1">
        <v>374448</v>
      </c>
      <c r="J115" s="1">
        <v>794497</v>
      </c>
      <c r="K115" s="1">
        <v>95131</v>
      </c>
      <c r="L115" s="1">
        <v>87619</v>
      </c>
      <c r="M115" s="1">
        <v>182750</v>
      </c>
      <c r="N115" s="1">
        <v>324918</v>
      </c>
      <c r="O115" s="1">
        <v>286829</v>
      </c>
      <c r="P115" s="1">
        <v>611747</v>
      </c>
      <c r="Q115" s="8">
        <f t="shared" si="61"/>
        <v>891.4388559429972</v>
      </c>
      <c r="R115" s="8">
        <f t="shared" si="62"/>
        <v>921.0352040869958</v>
      </c>
      <c r="S115" s="8">
        <f t="shared" si="63"/>
        <v>882.7734997753279</v>
      </c>
      <c r="T115" s="7"/>
      <c r="U115" s="7"/>
      <c r="V115" s="7">
        <f aca="true" t="shared" si="64" ref="V115:V127">100*M115/J115</f>
        <v>23.001974834392076</v>
      </c>
      <c r="W115" s="20">
        <v>111</v>
      </c>
    </row>
    <row r="116" spans="1:23" ht="12.75">
      <c r="A116" s="6">
        <v>111</v>
      </c>
      <c r="C116" s="1">
        <v>2</v>
      </c>
      <c r="D116" s="1" t="s">
        <v>114</v>
      </c>
      <c r="F116" s="1">
        <v>3</v>
      </c>
      <c r="G116" s="1">
        <v>1426</v>
      </c>
      <c r="H116" s="1">
        <v>208337</v>
      </c>
      <c r="I116" s="1">
        <v>182494</v>
      </c>
      <c r="J116" s="1">
        <v>390831</v>
      </c>
      <c r="K116" s="1">
        <v>32660</v>
      </c>
      <c r="L116" s="1">
        <v>28124</v>
      </c>
      <c r="M116" s="1">
        <v>60784</v>
      </c>
      <c r="N116" s="1">
        <v>175677</v>
      </c>
      <c r="O116" s="1">
        <v>154370</v>
      </c>
      <c r="P116" s="1">
        <v>330047</v>
      </c>
      <c r="Q116" s="8">
        <f t="shared" si="61"/>
        <v>875.955783178216</v>
      </c>
      <c r="R116" s="8">
        <f t="shared" si="62"/>
        <v>861.1145131659522</v>
      </c>
      <c r="S116" s="8">
        <f t="shared" si="63"/>
        <v>878.7149143029537</v>
      </c>
      <c r="T116" s="7"/>
      <c r="U116" s="7"/>
      <c r="V116" s="7">
        <f t="shared" si="64"/>
        <v>15.55250223242271</v>
      </c>
      <c r="W116" s="20">
        <v>112</v>
      </c>
    </row>
    <row r="117" spans="1:23" ht="12.75">
      <c r="A117" s="6">
        <v>112</v>
      </c>
      <c r="C117" s="1">
        <v>3</v>
      </c>
      <c r="D117" s="1" t="s">
        <v>115</v>
      </c>
      <c r="F117" s="1">
        <v>5</v>
      </c>
      <c r="G117" s="1">
        <v>1115</v>
      </c>
      <c r="H117" s="1">
        <v>148497</v>
      </c>
      <c r="I117" s="1">
        <v>129587</v>
      </c>
      <c r="J117" s="1">
        <v>278084</v>
      </c>
      <c r="K117" s="1">
        <v>18600</v>
      </c>
      <c r="L117" s="1">
        <v>15784</v>
      </c>
      <c r="M117" s="1">
        <v>34384</v>
      </c>
      <c r="N117" s="1">
        <v>129897</v>
      </c>
      <c r="O117" s="1">
        <v>113803</v>
      </c>
      <c r="P117" s="1">
        <v>243700</v>
      </c>
      <c r="Q117" s="8">
        <f t="shared" si="61"/>
        <v>872.6573600813484</v>
      </c>
      <c r="R117" s="8">
        <f t="shared" si="62"/>
        <v>848.6021505376344</v>
      </c>
      <c r="S117" s="8">
        <f t="shared" si="63"/>
        <v>876.1018345304357</v>
      </c>
      <c r="T117" s="7"/>
      <c r="U117" s="7"/>
      <c r="V117" s="7">
        <f t="shared" si="64"/>
        <v>12.364609254757555</v>
      </c>
      <c r="W117" s="20">
        <v>113</v>
      </c>
    </row>
    <row r="118" spans="1:23" ht="12.75">
      <c r="A118" s="6">
        <v>113</v>
      </c>
      <c r="C118" s="1">
        <v>4</v>
      </c>
      <c r="D118" s="1" t="s">
        <v>116</v>
      </c>
      <c r="F118" s="1">
        <v>5</v>
      </c>
      <c r="G118" s="1">
        <v>1236</v>
      </c>
      <c r="H118" s="1">
        <v>182536</v>
      </c>
      <c r="I118" s="1">
        <v>160919</v>
      </c>
      <c r="J118" s="1">
        <v>343455</v>
      </c>
      <c r="K118" s="1">
        <v>21832</v>
      </c>
      <c r="L118" s="1">
        <v>17259</v>
      </c>
      <c r="M118" s="1">
        <v>39091</v>
      </c>
      <c r="N118" s="1">
        <v>160704</v>
      </c>
      <c r="O118" s="1">
        <v>143660</v>
      </c>
      <c r="P118" s="1">
        <v>304364</v>
      </c>
      <c r="Q118" s="8">
        <f t="shared" si="61"/>
        <v>881.5740456677039</v>
      </c>
      <c r="R118" s="8">
        <f t="shared" si="62"/>
        <v>790.5368266764383</v>
      </c>
      <c r="S118" s="8">
        <f t="shared" si="63"/>
        <v>893.9416567104739</v>
      </c>
      <c r="T118" s="7"/>
      <c r="U118" s="7"/>
      <c r="V118" s="7">
        <f t="shared" si="64"/>
        <v>11.381694836295877</v>
      </c>
      <c r="W118" s="20">
        <v>114</v>
      </c>
    </row>
    <row r="119" spans="1:23" ht="12.75">
      <c r="A119" s="6">
        <v>114</v>
      </c>
      <c r="C119" s="1">
        <v>5</v>
      </c>
      <c r="D119" s="1" t="s">
        <v>117</v>
      </c>
      <c r="F119" s="1">
        <v>3</v>
      </c>
      <c r="G119" s="1">
        <v>1491</v>
      </c>
      <c r="H119" s="1">
        <v>281994</v>
      </c>
      <c r="I119" s="1">
        <v>244794</v>
      </c>
      <c r="J119" s="1">
        <v>526788</v>
      </c>
      <c r="K119" s="1">
        <v>70584</v>
      </c>
      <c r="L119" s="1">
        <v>61823</v>
      </c>
      <c r="M119" s="1">
        <v>132407</v>
      </c>
      <c r="N119" s="1">
        <v>211410</v>
      </c>
      <c r="O119" s="1">
        <v>182971</v>
      </c>
      <c r="P119" s="1">
        <v>394381</v>
      </c>
      <c r="Q119" s="8">
        <f t="shared" si="61"/>
        <v>868.0822996233962</v>
      </c>
      <c r="R119" s="8">
        <f t="shared" si="62"/>
        <v>875.8783860364955</v>
      </c>
      <c r="S119" s="8">
        <f t="shared" si="63"/>
        <v>865.4794002175867</v>
      </c>
      <c r="T119" s="7"/>
      <c r="U119" s="7"/>
      <c r="V119" s="7">
        <f t="shared" si="64"/>
        <v>25.134779076212823</v>
      </c>
      <c r="W119" s="20">
        <v>115</v>
      </c>
    </row>
    <row r="120" spans="1:23" ht="12.75">
      <c r="A120" s="6">
        <v>115</v>
      </c>
      <c r="C120" s="1">
        <v>6</v>
      </c>
      <c r="D120" s="1" t="s">
        <v>118</v>
      </c>
      <c r="F120" s="1">
        <v>3</v>
      </c>
      <c r="G120" s="1">
        <v>594</v>
      </c>
      <c r="H120" s="1">
        <v>109740</v>
      </c>
      <c r="I120" s="1">
        <v>93236</v>
      </c>
      <c r="J120" s="1">
        <v>202976</v>
      </c>
      <c r="K120" s="1">
        <v>11825</v>
      </c>
      <c r="L120" s="1">
        <v>4718</v>
      </c>
      <c r="M120" s="1">
        <v>16543</v>
      </c>
      <c r="N120" s="1">
        <v>97915</v>
      </c>
      <c r="O120" s="1">
        <v>88518</v>
      </c>
      <c r="P120" s="1">
        <v>186433</v>
      </c>
      <c r="Q120" s="8">
        <f t="shared" si="61"/>
        <v>849.6081647530526</v>
      </c>
      <c r="R120" s="8">
        <f t="shared" si="62"/>
        <v>398.985200845666</v>
      </c>
      <c r="S120" s="8">
        <f t="shared" si="63"/>
        <v>904.029004749017</v>
      </c>
      <c r="T120" s="7"/>
      <c r="U120" s="7"/>
      <c r="V120" s="7">
        <f t="shared" si="64"/>
        <v>8.150224657102317</v>
      </c>
      <c r="W120" s="20">
        <v>116</v>
      </c>
    </row>
    <row r="121" spans="1:23" ht="12.75">
      <c r="A121" s="6">
        <v>116</v>
      </c>
      <c r="C121" s="1">
        <v>7</v>
      </c>
      <c r="D121" s="1" t="s">
        <v>119</v>
      </c>
      <c r="F121" s="1">
        <v>5</v>
      </c>
      <c r="G121" s="1">
        <v>853</v>
      </c>
      <c r="H121" s="1">
        <v>354030</v>
      </c>
      <c r="I121" s="1">
        <v>320184</v>
      </c>
      <c r="J121" s="1">
        <v>674214</v>
      </c>
      <c r="K121" s="1">
        <v>176119</v>
      </c>
      <c r="L121" s="1">
        <v>164683</v>
      </c>
      <c r="M121" s="1">
        <v>340802</v>
      </c>
      <c r="N121" s="1">
        <v>177911</v>
      </c>
      <c r="O121" s="1">
        <v>155501</v>
      </c>
      <c r="P121" s="1">
        <v>333412</v>
      </c>
      <c r="Q121" s="8">
        <f t="shared" si="61"/>
        <v>904.3979323786119</v>
      </c>
      <c r="R121" s="8">
        <f t="shared" si="62"/>
        <v>935.0666310846643</v>
      </c>
      <c r="S121" s="8">
        <f t="shared" si="63"/>
        <v>874.038142666839</v>
      </c>
      <c r="T121" s="7"/>
      <c r="U121" s="7"/>
      <c r="V121" s="7">
        <f t="shared" si="64"/>
        <v>50.54804557603372</v>
      </c>
      <c r="W121" s="20">
        <v>117</v>
      </c>
    </row>
    <row r="122" spans="1:23" ht="12.75">
      <c r="A122" s="6">
        <v>117</v>
      </c>
      <c r="C122" s="1">
        <v>8</v>
      </c>
      <c r="D122" s="1" t="s">
        <v>120</v>
      </c>
      <c r="F122" s="1">
        <v>8</v>
      </c>
      <c r="G122" s="1">
        <v>990</v>
      </c>
      <c r="H122" s="1">
        <v>356766</v>
      </c>
      <c r="I122" s="1">
        <v>317488</v>
      </c>
      <c r="J122" s="1">
        <v>674254</v>
      </c>
      <c r="K122" s="1">
        <v>83284</v>
      </c>
      <c r="L122" s="1">
        <v>75559</v>
      </c>
      <c r="M122" s="1">
        <v>158843</v>
      </c>
      <c r="N122" s="1">
        <v>273482</v>
      </c>
      <c r="O122" s="1">
        <v>241929</v>
      </c>
      <c r="P122" s="1">
        <v>515411</v>
      </c>
      <c r="Q122" s="8">
        <f t="shared" si="61"/>
        <v>889.9054282078449</v>
      </c>
      <c r="R122" s="8">
        <f t="shared" si="62"/>
        <v>907.2450890927429</v>
      </c>
      <c r="S122" s="8">
        <f t="shared" si="63"/>
        <v>884.6249478941942</v>
      </c>
      <c r="T122" s="7"/>
      <c r="U122" s="7"/>
      <c r="V122" s="7">
        <f t="shared" si="64"/>
        <v>23.558332616491708</v>
      </c>
      <c r="W122" s="20">
        <v>118</v>
      </c>
    </row>
    <row r="123" spans="1:23" ht="12.75">
      <c r="A123" s="6">
        <v>118</v>
      </c>
      <c r="C123" s="1">
        <v>9</v>
      </c>
      <c r="D123" s="1" t="s">
        <v>121</v>
      </c>
      <c r="F123" s="1">
        <v>5</v>
      </c>
      <c r="G123" s="1">
        <v>204</v>
      </c>
      <c r="H123" s="1">
        <v>109130</v>
      </c>
      <c r="I123" s="1">
        <v>97555</v>
      </c>
      <c r="J123" s="1">
        <v>206685</v>
      </c>
      <c r="K123" s="1">
        <v>35309</v>
      </c>
      <c r="L123" s="1">
        <v>31697</v>
      </c>
      <c r="M123" s="1">
        <v>67006</v>
      </c>
      <c r="N123" s="1">
        <v>73821</v>
      </c>
      <c r="O123" s="1">
        <v>65858</v>
      </c>
      <c r="P123" s="1">
        <v>139679</v>
      </c>
      <c r="Q123" s="8">
        <f t="shared" si="61"/>
        <v>893.933840373866</v>
      </c>
      <c r="R123" s="8">
        <f t="shared" si="62"/>
        <v>897.7031351779999</v>
      </c>
      <c r="S123" s="8">
        <f t="shared" si="63"/>
        <v>892.1309654434375</v>
      </c>
      <c r="T123" s="7"/>
      <c r="U123" s="7"/>
      <c r="V123" s="7">
        <f t="shared" si="64"/>
        <v>32.41938215158333</v>
      </c>
      <c r="W123" s="20">
        <v>119</v>
      </c>
    </row>
    <row r="124" spans="1:23" ht="12.75">
      <c r="A124" s="6">
        <v>119</v>
      </c>
      <c r="C124" s="1">
        <v>10</v>
      </c>
      <c r="D124" s="1" t="s">
        <v>122</v>
      </c>
      <c r="F124" s="1">
        <v>4</v>
      </c>
      <c r="G124" s="1">
        <v>1414</v>
      </c>
      <c r="H124" s="1">
        <v>167600</v>
      </c>
      <c r="I124" s="1">
        <v>146608</v>
      </c>
      <c r="J124" s="1">
        <v>314208</v>
      </c>
      <c r="K124" s="1">
        <v>15541</v>
      </c>
      <c r="L124" s="1">
        <v>13817</v>
      </c>
      <c r="M124" s="1">
        <v>29358</v>
      </c>
      <c r="N124" s="1">
        <v>152059</v>
      </c>
      <c r="O124" s="1">
        <v>132791</v>
      </c>
      <c r="P124" s="1">
        <v>284850</v>
      </c>
      <c r="Q124" s="8">
        <f t="shared" si="61"/>
        <v>874.7494033412888</v>
      </c>
      <c r="R124" s="8">
        <f t="shared" si="62"/>
        <v>889.0676275657937</v>
      </c>
      <c r="S124" s="8">
        <f t="shared" si="63"/>
        <v>873.2860271342045</v>
      </c>
      <c r="T124" s="7"/>
      <c r="U124" s="7"/>
      <c r="V124" s="7">
        <f t="shared" si="64"/>
        <v>9.343492208982585</v>
      </c>
      <c r="W124" s="20">
        <v>120</v>
      </c>
    </row>
    <row r="125" spans="1:23" ht="12.75">
      <c r="A125" s="6">
        <v>120</v>
      </c>
      <c r="C125" s="1">
        <v>11</v>
      </c>
      <c r="D125" s="1" t="s">
        <v>123</v>
      </c>
      <c r="F125" s="1">
        <v>0</v>
      </c>
      <c r="G125" s="1">
        <v>133</v>
      </c>
      <c r="H125" s="1">
        <v>11918</v>
      </c>
      <c r="I125" s="1">
        <v>10775</v>
      </c>
      <c r="J125" s="1">
        <v>22693</v>
      </c>
      <c r="K125" s="1">
        <v>0</v>
      </c>
      <c r="L125" s="1">
        <v>0</v>
      </c>
      <c r="M125" s="1">
        <v>0</v>
      </c>
      <c r="N125" s="1">
        <v>11918</v>
      </c>
      <c r="O125" s="1">
        <v>10775</v>
      </c>
      <c r="P125" s="1">
        <v>22693</v>
      </c>
      <c r="Q125" s="8">
        <f t="shared" si="61"/>
        <v>904.0946467528108</v>
      </c>
      <c r="R125" s="8" t="s">
        <v>16</v>
      </c>
      <c r="S125" s="8">
        <f t="shared" si="63"/>
        <v>904.0946467528108</v>
      </c>
      <c r="T125" s="7"/>
      <c r="U125" s="7"/>
      <c r="V125" s="7">
        <f t="shared" si="64"/>
        <v>0</v>
      </c>
      <c r="W125" s="20">
        <v>121</v>
      </c>
    </row>
    <row r="126" spans="1:23" ht="12.75">
      <c r="A126" s="6">
        <v>121</v>
      </c>
      <c r="C126" s="1">
        <v>12</v>
      </c>
      <c r="D126" s="1" t="s">
        <v>124</v>
      </c>
      <c r="F126" s="1">
        <v>0</v>
      </c>
      <c r="G126" s="1">
        <v>58</v>
      </c>
      <c r="H126" s="1">
        <v>9004</v>
      </c>
      <c r="I126" s="1">
        <v>7945</v>
      </c>
      <c r="J126" s="1">
        <v>16949</v>
      </c>
      <c r="K126" s="1">
        <v>0</v>
      </c>
      <c r="L126" s="1">
        <v>0</v>
      </c>
      <c r="M126" s="1">
        <v>0</v>
      </c>
      <c r="N126" s="1">
        <v>9004</v>
      </c>
      <c r="O126" s="1">
        <v>7945</v>
      </c>
      <c r="P126" s="1">
        <v>16949</v>
      </c>
      <c r="Q126" s="8">
        <f t="shared" si="61"/>
        <v>882.3856063971568</v>
      </c>
      <c r="R126" s="8" t="s">
        <v>16</v>
      </c>
      <c r="S126" s="8">
        <f t="shared" si="63"/>
        <v>882.3856063971568</v>
      </c>
      <c r="T126" s="7"/>
      <c r="U126" s="7"/>
      <c r="V126" s="7">
        <f t="shared" si="64"/>
        <v>0</v>
      </c>
      <c r="W126" s="20">
        <v>122</v>
      </c>
    </row>
    <row r="127" spans="1:23" ht="12.75">
      <c r="A127" s="6">
        <v>122</v>
      </c>
      <c r="C127" s="1">
        <v>13</v>
      </c>
      <c r="D127" s="1" t="s">
        <v>125</v>
      </c>
      <c r="F127" s="1">
        <v>9</v>
      </c>
      <c r="G127" s="1">
        <v>4990</v>
      </c>
      <c r="H127" s="1">
        <v>437819</v>
      </c>
      <c r="I127" s="1">
        <v>389348</v>
      </c>
      <c r="J127" s="1">
        <v>827167</v>
      </c>
      <c r="K127" s="1">
        <v>23628</v>
      </c>
      <c r="L127" s="1">
        <v>16622</v>
      </c>
      <c r="M127" s="1">
        <v>40250</v>
      </c>
      <c r="N127" s="1">
        <v>414191</v>
      </c>
      <c r="O127" s="1">
        <v>372726</v>
      </c>
      <c r="P127" s="1">
        <v>786917</v>
      </c>
      <c r="Q127" s="8">
        <f t="shared" si="61"/>
        <v>889.2898663602996</v>
      </c>
      <c r="R127" s="8">
        <f>L127*1000/K127</f>
        <v>703.4873878449298</v>
      </c>
      <c r="S127" s="8">
        <f t="shared" si="63"/>
        <v>899.8891815611638</v>
      </c>
      <c r="T127" s="7"/>
      <c r="U127" s="7"/>
      <c r="V127" s="7">
        <f t="shared" si="64"/>
        <v>4.8660065017100536</v>
      </c>
      <c r="W127" s="20">
        <v>123</v>
      </c>
    </row>
    <row r="128" spans="1:23" ht="12.75">
      <c r="A128" s="6">
        <v>123</v>
      </c>
      <c r="D128" s="3" t="s">
        <v>15</v>
      </c>
      <c r="E128" s="3">
        <v>449698</v>
      </c>
      <c r="F128" s="3">
        <v>17</v>
      </c>
      <c r="G128" s="3">
        <v>3407</v>
      </c>
      <c r="H128" s="3">
        <v>531858</v>
      </c>
      <c r="I128" s="3">
        <v>469056</v>
      </c>
      <c r="J128" s="3">
        <v>1000914</v>
      </c>
      <c r="K128" s="3">
        <v>76587</v>
      </c>
      <c r="L128" s="3">
        <v>60395</v>
      </c>
      <c r="M128" s="3">
        <v>136982</v>
      </c>
      <c r="N128" s="3">
        <v>455271</v>
      </c>
      <c r="O128" s="3">
        <v>408661</v>
      </c>
      <c r="P128" s="3">
        <v>863932</v>
      </c>
      <c r="Q128" s="4">
        <f aca="true" t="shared" si="65" ref="Q128:Q133">I128*1000/H128</f>
        <v>881.9196101214986</v>
      </c>
      <c r="R128" s="4">
        <f aca="true" t="shared" si="66" ref="R128:R133">L128*1000/K128</f>
        <v>788.5803073628683</v>
      </c>
      <c r="S128" s="4">
        <f aca="true" t="shared" si="67" ref="S128:S133">O128*1000/N128</f>
        <v>897.621416694672</v>
      </c>
      <c r="T128" s="19">
        <v>2.2</v>
      </c>
      <c r="U128" s="19">
        <v>1.9</v>
      </c>
      <c r="V128" s="19">
        <v>13.7</v>
      </c>
      <c r="W128" s="20">
        <v>124</v>
      </c>
    </row>
    <row r="129" spans="1:23" ht="12.75">
      <c r="A129" s="6">
        <v>124</v>
      </c>
      <c r="C129" s="1">
        <v>1</v>
      </c>
      <c r="D129" s="1" t="s">
        <v>126</v>
      </c>
      <c r="F129" s="1">
        <v>1</v>
      </c>
      <c r="G129" s="1">
        <f>203+82</f>
        <v>285</v>
      </c>
      <c r="H129" s="1">
        <v>69230</v>
      </c>
      <c r="I129" s="1">
        <v>59409</v>
      </c>
      <c r="J129" s="1">
        <v>128639</v>
      </c>
      <c r="K129" s="1">
        <v>5489</v>
      </c>
      <c r="L129" s="1">
        <v>3185</v>
      </c>
      <c r="M129" s="1">
        <v>8674</v>
      </c>
      <c r="N129" s="1">
        <v>63741</v>
      </c>
      <c r="O129" s="1">
        <v>56224</v>
      </c>
      <c r="P129" s="1">
        <v>119965</v>
      </c>
      <c r="Q129" s="8">
        <f t="shared" si="65"/>
        <v>858.1395348837209</v>
      </c>
      <c r="R129" s="8">
        <f t="shared" si="66"/>
        <v>580.2514119147386</v>
      </c>
      <c r="S129" s="8">
        <f t="shared" si="67"/>
        <v>882.0696255157591</v>
      </c>
      <c r="V129" s="7">
        <f>100*M129/J129</f>
        <v>6.742900675533859</v>
      </c>
      <c r="W129" s="20">
        <v>125</v>
      </c>
    </row>
    <row r="130" spans="1:23" ht="12.75">
      <c r="A130" s="6">
        <v>125</v>
      </c>
      <c r="C130" s="1">
        <v>2</v>
      </c>
      <c r="D130" s="1" t="s">
        <v>127</v>
      </c>
      <c r="F130" s="1">
        <v>6</v>
      </c>
      <c r="G130" s="1">
        <f>604+87</f>
        <v>691</v>
      </c>
      <c r="H130" s="1">
        <v>146913</v>
      </c>
      <c r="I130" s="1">
        <v>130111</v>
      </c>
      <c r="J130" s="1">
        <v>277024</v>
      </c>
      <c r="K130" s="1">
        <v>18304</v>
      </c>
      <c r="L130" s="1">
        <v>13387</v>
      </c>
      <c r="M130" s="1">
        <v>31691</v>
      </c>
      <c r="N130" s="1">
        <v>128609</v>
      </c>
      <c r="O130" s="1">
        <v>116724</v>
      </c>
      <c r="P130" s="1">
        <v>245333</v>
      </c>
      <c r="Q130" s="8">
        <f t="shared" si="65"/>
        <v>885.6329936765296</v>
      </c>
      <c r="R130" s="8">
        <f t="shared" si="66"/>
        <v>731.3701923076923</v>
      </c>
      <c r="S130" s="8">
        <f t="shared" si="67"/>
        <v>907.5881159172375</v>
      </c>
      <c r="V130" s="7">
        <f>100*M130/J130</f>
        <v>11.439803049555273</v>
      </c>
      <c r="W130" s="20">
        <v>126</v>
      </c>
    </row>
    <row r="131" spans="1:23" ht="12.75">
      <c r="A131" s="6">
        <v>126</v>
      </c>
      <c r="C131" s="1">
        <v>3</v>
      </c>
      <c r="D131" s="1" t="s">
        <v>128</v>
      </c>
      <c r="F131" s="1">
        <v>7</v>
      </c>
      <c r="G131" s="1">
        <f>372+987</f>
        <v>1359</v>
      </c>
      <c r="H131" s="1">
        <v>146072</v>
      </c>
      <c r="I131" s="1">
        <v>131050</v>
      </c>
      <c r="J131" s="1">
        <v>277122</v>
      </c>
      <c r="K131" s="1">
        <v>42177</v>
      </c>
      <c r="L131" s="1">
        <v>34944</v>
      </c>
      <c r="M131" s="1">
        <v>77121</v>
      </c>
      <c r="N131" s="1">
        <v>103895</v>
      </c>
      <c r="O131" s="1">
        <v>96106</v>
      </c>
      <c r="P131" s="1">
        <v>200001</v>
      </c>
      <c r="Q131" s="8">
        <f t="shared" si="65"/>
        <v>897.1603045073663</v>
      </c>
      <c r="R131" s="8">
        <f t="shared" si="66"/>
        <v>828.5084287644925</v>
      </c>
      <c r="S131" s="8">
        <f t="shared" si="67"/>
        <v>925.0300784445835</v>
      </c>
      <c r="V131" s="7">
        <f>100*M131/J131</f>
        <v>27.829259315391777</v>
      </c>
      <c r="W131" s="20">
        <v>127</v>
      </c>
    </row>
    <row r="132" spans="1:23" ht="12.75">
      <c r="A132" s="6">
        <v>127</v>
      </c>
      <c r="C132" s="1">
        <v>4</v>
      </c>
      <c r="D132" s="1" t="s">
        <v>129</v>
      </c>
      <c r="F132" s="1">
        <v>1</v>
      </c>
      <c r="G132" s="1">
        <v>472</v>
      </c>
      <c r="H132" s="1">
        <v>67806</v>
      </c>
      <c r="I132" s="1">
        <v>57601</v>
      </c>
      <c r="J132" s="1">
        <v>125407</v>
      </c>
      <c r="K132" s="1">
        <v>2281</v>
      </c>
      <c r="L132" s="1">
        <v>1591</v>
      </c>
      <c r="M132" s="1">
        <v>3872</v>
      </c>
      <c r="N132" s="1">
        <v>65525</v>
      </c>
      <c r="O132" s="1">
        <v>56010</v>
      </c>
      <c r="P132" s="1">
        <v>121535</v>
      </c>
      <c r="Q132" s="8">
        <f t="shared" si="65"/>
        <v>849.4970946523906</v>
      </c>
      <c r="R132" s="8">
        <f t="shared" si="66"/>
        <v>697.5010960105217</v>
      </c>
      <c r="S132" s="8">
        <f t="shared" si="67"/>
        <v>854.7882487600152</v>
      </c>
      <c r="V132" s="7">
        <f>100*M132/J132</f>
        <v>3.087546947140112</v>
      </c>
      <c r="W132" s="20">
        <v>128</v>
      </c>
    </row>
    <row r="133" spans="1:23" ht="12.75">
      <c r="A133" s="6">
        <v>128</v>
      </c>
      <c r="C133" s="1">
        <v>5</v>
      </c>
      <c r="D133" s="1" t="s">
        <v>130</v>
      </c>
      <c r="F133" s="1">
        <v>2</v>
      </c>
      <c r="G133" s="1">
        <f>415+185</f>
        <v>600</v>
      </c>
      <c r="H133" s="1">
        <v>101837</v>
      </c>
      <c r="I133" s="1">
        <v>90885</v>
      </c>
      <c r="J133" s="1">
        <v>192722</v>
      </c>
      <c r="K133" s="1">
        <v>8336</v>
      </c>
      <c r="L133" s="1">
        <v>7288</v>
      </c>
      <c r="M133" s="1">
        <v>15624</v>
      </c>
      <c r="N133" s="1">
        <v>93501</v>
      </c>
      <c r="O133" s="1">
        <v>83597</v>
      </c>
      <c r="P133" s="1">
        <v>177098</v>
      </c>
      <c r="Q133" s="8">
        <f t="shared" si="65"/>
        <v>892.455590797058</v>
      </c>
      <c r="R133" s="8">
        <f t="shared" si="66"/>
        <v>874.2802303262956</v>
      </c>
      <c r="S133" s="8">
        <f t="shared" si="67"/>
        <v>894.0759991871745</v>
      </c>
      <c r="V133" s="7">
        <f>100*M133/J133</f>
        <v>8.107014248503026</v>
      </c>
      <c r="W133" s="20">
        <v>129</v>
      </c>
    </row>
    <row r="134" ht="12.75"/>
    <row r="135" ht="12.75"/>
    <row r="136" ht="129.75" customHeight="1">
      <c r="D136" s="18" t="s">
        <v>150</v>
      </c>
    </row>
  </sheetData>
  <mergeCells count="9">
    <mergeCell ref="V2:V3"/>
    <mergeCell ref="D2:D3"/>
    <mergeCell ref="E2:E3"/>
    <mergeCell ref="F2:G2"/>
    <mergeCell ref="H2:J2"/>
    <mergeCell ref="K2:M2"/>
    <mergeCell ref="N2:P2"/>
    <mergeCell ref="Q2:S2"/>
    <mergeCell ref="T2:U2"/>
  </mergeCells>
  <conditionalFormatting sqref="K136:K158 S136:S158 O136:O158 O1 S1 K1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Jeck</cp:lastModifiedBy>
  <dcterms:created xsi:type="dcterms:W3CDTF">2007-01-22T12:52:56Z</dcterms:created>
  <dcterms:modified xsi:type="dcterms:W3CDTF">2007-01-27T22:17:43Z</dcterms:modified>
  <cp:category/>
  <cp:version/>
  <cp:contentType/>
  <cp:contentStatus/>
</cp:coreProperties>
</file>